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esumedellin-my.sharepoint.com/personal/jaguilard_esu_com_co/Documents/Escritorio/Doc Procesos/104. SPO Operadores Logisticos/Evaluación/"/>
    </mc:Choice>
  </mc:AlternateContent>
  <xr:revisionPtr revIDLastSave="18" documentId="8_{C4CD219B-D221-47EE-9342-11A9E8CE5838}" xr6:coauthVersionLast="47" xr6:coauthVersionMax="47" xr10:uidLastSave="{2A0EBE4D-013C-4FE9-B720-3DA2EA80CB08}"/>
  <bookViews>
    <workbookView xWindow="-120" yWindow="-120" windowWidth="20730" windowHeight="11040" firstSheet="3" activeTab="3" xr2:uid="{06E0ABFF-B6F4-4EDE-A720-3A43D64D6EF9}"/>
  </bookViews>
  <sheets>
    <sheet name="3.3. Jurídica" sheetId="32" r:id="rId1"/>
    <sheet name="4.4. Fin y Org" sheetId="15" r:id="rId2"/>
    <sheet name="4.3. Cap Tecnica" sheetId="30" r:id="rId3"/>
    <sheet name="4.3.4.Personal Mínimo Requeri" sheetId="21" r:id="rId4"/>
    <sheet name="4.3.1. Experiencia" sheetId="18" r:id="rId5"/>
    <sheet name="4.3.11.compora Innovadora" sheetId="29" r:id="rId6"/>
    <sheet name="4. Evaluación" sheetId="9" r:id="rId7"/>
    <sheet name="4.5.1. Económico" sheetId="19" r:id="rId8"/>
    <sheet name="4.5.2.1. Cap trans" sheetId="20" r:id="rId9"/>
    <sheet name="4.5.2.2 Cap territorio" sheetId="31" r:id="rId10"/>
    <sheet name="4.5.3, 4.5.4 y 4.5.5" sheetId="14" r:id="rId11"/>
  </sheets>
  <definedNames>
    <definedName name="_xlnm.Print_Titles" localSheetId="3">'4.3.4.Personal Mínimo Requeri'!$A:$A,'4.3.4.Personal Mínimo Requeri'!$1:$2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B9" i="9" l="1"/>
  <c r="C9" i="9"/>
  <c r="D9" i="9"/>
  <c r="I6" i="18"/>
  <c r="D6" i="18"/>
  <c r="D8" i="9"/>
  <c r="D7" i="9"/>
  <c r="D6" i="9"/>
  <c r="T12" i="31"/>
  <c r="D5" i="9" s="1"/>
  <c r="D3" i="9"/>
  <c r="B8" i="9"/>
  <c r="C8" i="9"/>
  <c r="C7" i="9"/>
  <c r="C6" i="9"/>
  <c r="N12" i="31"/>
  <c r="C5" i="9" s="1"/>
  <c r="I21" i="20"/>
  <c r="C4" i="9"/>
  <c r="C3" i="9"/>
  <c r="B7" i="9"/>
  <c r="B6" i="9"/>
  <c r="M21" i="20"/>
  <c r="D4" i="9" s="1"/>
  <c r="E21" i="20"/>
  <c r="B4" i="9" s="1"/>
  <c r="B3" i="9"/>
  <c r="I6" i="14"/>
  <c r="K4" i="19"/>
  <c r="H4" i="19"/>
  <c r="C6" i="14"/>
  <c r="H12" i="31"/>
  <c r="B5" i="9" s="1"/>
  <c r="M6" i="14"/>
  <c r="E6" i="14"/>
  <c r="E4" i="19" l="1"/>
</calcChain>
</file>

<file path=xl/sharedStrings.xml><?xml version="1.0" encoding="utf-8"?>
<sst xmlns="http://schemas.openxmlformats.org/spreadsheetml/2006/main" count="788" uniqueCount="461">
  <si>
    <t>OBSERVACIÓN</t>
  </si>
  <si>
    <t>REQUERIDO</t>
  </si>
  <si>
    <t>FOLIO FÍSICO
N°</t>
  </si>
  <si>
    <t>UBICACIÓN PLIEGO</t>
  </si>
  <si>
    <t>DESCRIPCIÓN REQUISITO</t>
  </si>
  <si>
    <t>APORTADO</t>
  </si>
  <si>
    <t>3.3.1</t>
  </si>
  <si>
    <t>Carta de presentación (Anexo N° 1)</t>
  </si>
  <si>
    <t>3.3.2</t>
  </si>
  <si>
    <t>Documento identidad del representante legal</t>
  </si>
  <si>
    <t>3.3.3</t>
  </si>
  <si>
    <t>3.3.4</t>
  </si>
  <si>
    <t>Registro Único Tributario-RUT</t>
  </si>
  <si>
    <t>3.3.5</t>
  </si>
  <si>
    <t>Acreditación Certificación de Pagos de sistema de Seguridad Social Integral y Parafiscales- (Anexo 2)</t>
  </si>
  <si>
    <t>3.3.6</t>
  </si>
  <si>
    <t>3.3.7</t>
  </si>
  <si>
    <t>Certificado de Procuraduría General de la Nación de la empresa y RL</t>
  </si>
  <si>
    <t>3.3.8</t>
  </si>
  <si>
    <t>Certificado de Contraloría General de la Nación de la empresa y del RL</t>
  </si>
  <si>
    <t>3.3.9</t>
  </si>
  <si>
    <t xml:space="preserve">Certificado de antecedentes judiciales </t>
  </si>
  <si>
    <t>3.3.10</t>
  </si>
  <si>
    <t>Certificado del Registro Nacional de Medidas Correctivas-RNMC, donde conste que a la persona o representante legal no le han sido impuestas multas por infracción del Código de Policía o, si presenta multas</t>
  </si>
  <si>
    <t>3.3.11</t>
  </si>
  <si>
    <t xml:space="preserve">Certificado de la Consulta de Inhabilidades de la Ley 1918 de 2018 </t>
  </si>
  <si>
    <t>3.3.12</t>
  </si>
  <si>
    <t>Certificado REDAM</t>
  </si>
  <si>
    <t>3.3.13</t>
  </si>
  <si>
    <t>Diligenciar formato de autorización de tratamiento de datos personales (anexo 3)</t>
  </si>
  <si>
    <t>3.3.14</t>
  </si>
  <si>
    <t>3.3.15</t>
  </si>
  <si>
    <t>Documentación para acreditar la implementación del sistema de gestión de
seguridad en el trabajo (SG-SST)</t>
  </si>
  <si>
    <t xml:space="preserve">RESULTADO </t>
  </si>
  <si>
    <t>HABILITADO</t>
  </si>
  <si>
    <t>4. CAPÍTULO – REQUISITOS DE PARTICIPACIÓN Y HABILITACIÓN
4.4. CAPACIDAD FINANCIERA Y ORGANIZACIONAL</t>
  </si>
  <si>
    <t>NOMBRE DEL PROPONENTE</t>
  </si>
  <si>
    <t>Clasificación</t>
  </si>
  <si>
    <t>NIT</t>
  </si>
  <si>
    <t>Corte de la información financiera</t>
  </si>
  <si>
    <t>Fecha de RUP</t>
  </si>
  <si>
    <t>Activo Corriente</t>
  </si>
  <si>
    <t>Activo Total</t>
  </si>
  <si>
    <t>Pasivo Corriente</t>
  </si>
  <si>
    <t>Pasivo Total</t>
  </si>
  <si>
    <t>Patrimonio Neto</t>
  </si>
  <si>
    <t>Utilidad Operacional</t>
  </si>
  <si>
    <t>Gastos de intereses</t>
  </si>
  <si>
    <t>LIQUIDEZ</t>
  </si>
  <si>
    <t>ENDEUDAMIENTO</t>
  </si>
  <si>
    <t>CAPITAL DE W</t>
  </si>
  <si>
    <t>% COBERTURA DE INTERESES</t>
  </si>
  <si>
    <t>% RENTABILIDAD DEL PATRIMONIO</t>
  </si>
  <si>
    <t>% RENTABILIDAD DEL ACTIVO</t>
  </si>
  <si>
    <t>RESULTADO</t>
  </si>
  <si>
    <t>4. CAPÍTULO – REQUISITOS DE PARTICIPACIÓN Y HABILITACIÓN
4.3. CAPACIDAD TÉCNICA47.3.1 Experiencia Habilitante</t>
  </si>
  <si>
    <t>Contrato 1</t>
  </si>
  <si>
    <t>Contrato 2</t>
  </si>
  <si>
    <t>Contrato 3</t>
  </si>
  <si>
    <t>Observación</t>
  </si>
  <si>
    <t>Folio</t>
  </si>
  <si>
    <t>SI</t>
  </si>
  <si>
    <t>Comentario</t>
  </si>
  <si>
    <t>CUMPLE</t>
  </si>
  <si>
    <t>Verificación</t>
  </si>
  <si>
    <t>PROPONENTE</t>
  </si>
  <si>
    <t>Nombre y apellidos</t>
  </si>
  <si>
    <t>Documento de Identidad.</t>
  </si>
  <si>
    <t>Certificados laborales o contractuales</t>
  </si>
  <si>
    <t xml:space="preserve">EXPERIENCIA MINIMO 3AÑOS
en cargos similares </t>
  </si>
  <si>
    <t>OBSERVACIONES</t>
  </si>
  <si>
    <t>FOLIO</t>
  </si>
  <si>
    <t>4. CAPITULO - EVALUACIÓN DE LAS PROPUESTAS Y SELECCIÓN DE ALIADOS PROVEEDORES
4.5. FACTORES DE EVALUACIÓN</t>
  </si>
  <si>
    <t>Factor de Evaluación</t>
  </si>
  <si>
    <t>Factor Económico</t>
  </si>
  <si>
    <t>Emprendimiento y Empresa de Mujeres</t>
  </si>
  <si>
    <t>Estímulo a la Industria Nacional Colombiana</t>
  </si>
  <si>
    <t>TOTAL PUNTOS</t>
  </si>
  <si>
    <t>4. CAPITULO - EVALUACIÓN DE LAS PROPUESTAS Y SELECCIÓN DE ALIADOS PROVEEDORES
4.5. FACTORES DE EVALUACIÓN
4.5.1. Factor Económico</t>
  </si>
  <si>
    <t>ÍTEM</t>
  </si>
  <si>
    <t>REQUERIMIENTO</t>
  </si>
  <si>
    <t>PUNTAJE MAXIMO EVALUABLE</t>
  </si>
  <si>
    <t>%</t>
  </si>
  <si>
    <t>Puntos</t>
  </si>
  <si>
    <t>A</t>
  </si>
  <si>
    <t xml:space="preserve">Porcentaje base de descuento será del cuatro por ciento (4%), por lo cual los proponentes  deberán presentar su oferta para este criterio a partir de dicho porcentaje, pudiendo ofertar  hasta un máximo del veinte por ciento (20%) para efectos de la asignación de puntaje </t>
  </si>
  <si>
    <t xml:space="preserve">TOTAL </t>
  </si>
  <si>
    <t>-</t>
  </si>
  <si>
    <t xml:space="preserve">4. CAPITULO - EVALUACIÓN DE LAS PROPUESTAS Y SELECCIÓN DE ALIADOS PROVEEDORES
4.5. FACTORES DE EVALUACIÓN
4.5.2.1. Personal adicional (120puntos) </t>
  </si>
  <si>
    <t>CAPACIDAD TÉCNICA</t>
  </si>
  <si>
    <t>puntos</t>
  </si>
  <si>
    <t>folio</t>
  </si>
  <si>
    <t xml:space="preserve">4. CAPITULO - EVALUACIÓN DE LAS PROPUESTAS Y SELECCIÓN DE ALIADOS PROVEEDORES
4.2. FACTORES DE EVALUACIÓN
4.5.2.1.2 ACTIVIDADES MENORES SIN COSTOl (80puntos) </t>
  </si>
  <si>
    <t>ITEM</t>
  </si>
  <si>
    <t>CRITERIO</t>
  </si>
  <si>
    <t>APORTO</t>
  </si>
  <si>
    <t>PUNTAJE</t>
  </si>
  <si>
    <t>4.5.3</t>
  </si>
  <si>
    <t>Emprendimientos y empresas de mujeres</t>
  </si>
  <si>
    <t>4.5.4</t>
  </si>
  <si>
    <t>Personal con discapacidad</t>
  </si>
  <si>
    <t>4.5.5</t>
  </si>
  <si>
    <t>Estímulo a la industria Nacional Colombiana</t>
  </si>
  <si>
    <t>TOTAL</t>
  </si>
  <si>
    <t>NO</t>
  </si>
  <si>
    <t xml:space="preserve">OBSERVACION </t>
  </si>
  <si>
    <t xml:space="preserve">Certificado de existencia y representación legal (Que la fecha de expedición no sea mayor a treinta (30) días calendario anteriores a la fecha de cierre del proceso.) 
La duración de la persona jurídica no sea inferior al plazo del contrato y tres (3) años más.
</t>
  </si>
  <si>
    <t>Si el representante legal tiene limitaciones para comprometer o contratar a nombre de la persona jurídica, deberá presentar copia de los Estatutos, el acta de la Junta de Socios o Junta Directiva en la cual haya sido facultado para presentar la propuesta, y celebrar el contrato en el evento de resultar Adjudicatario. En todo caso, dicha autorización debe ser anterior a la fecha del cierre para la presentación de la propuesta. 
Certificado de autorización para contratar, cuando aplique</t>
  </si>
  <si>
    <t>Registro Único de Proponentes – RUP (30 dias calendario)
Esta certificación, con la información con corte al 31 de diciembre de 2025</t>
  </si>
  <si>
    <t xml:space="preserve">Garantía para cubrir los riesgos derivados del incumplimiento del ofrecimiento:
El proponente deberá anexar garantía de seriedad de la propuesta, 
a favor de la EMPRESA PARA LA SEGURIDAD Y SOLUCIONES URBANAS 
ESU”, con NIT. 890.984.761-8, constituida ante una compañía de seguros o entidad 
bancaria legalmente establecida en Colombia, o patrimonio autónomo, y que contenga los siguientes aspectos:
$2.000.000.000 
Vigencia: Tres (3) meses
Tomador y/o afianzado: La garantía deberá tomarse con el nombre o razón social 
que figura en el Certificado de Existencia y Representación Legal expedido por la 
Cámara de Comercio. 
Asegurado y beneficiario: Empresa para la Seguridad y Soluciones Urbanas – ESU. 
Objeto y numero del proceso y lote. 
Firmas del tomador y de la aseguradora que la expide </t>
  </si>
  <si>
    <t>4. REQUISITOS DE PARTICIPACIÓN Y HABILITACIÓN
4.3. CAPACIDAD TÉCNICA</t>
  </si>
  <si>
    <t xml:space="preserve">Ejecutivo de cuenta </t>
  </si>
  <si>
    <t>Al menos formación tecnólogica en cualquier area avalada por el Ministerio de Educación Nacional.</t>
  </si>
  <si>
    <t xml:space="preserve">Información certificado /contrato </t>
  </si>
  <si>
    <t xml:space="preserve">Gestión y/o atención simultánea de mínimo 2 o más clientes Clientes/cuentas que ha manejado de manera simultánea en el último año  </t>
  </si>
  <si>
    <t>IMAGROUP COLOMBIA S.A.S
NIT: 900075108-3</t>
  </si>
  <si>
    <t>Registro Nacional de Turismo</t>
  </si>
  <si>
    <t>AnexoN°5
Sede en el Distrito Especial de Ciencia, Tecnología e Innovación de Medellín: Con el fin de tener eficiencia en la operación del servicio y garantizar la disponibilidad de los recursos técnicos, administrativos y logísticos, así como un tiempo de respuesta ágil y oportuno, debido a los tiempos de respuesta esperados en la prestación del servicio, el proponente deberá contar con una sede en el Distrito Especial de Ciencia, Tecnología e Innovación de Medellín. Lo cual será verificable en el certificado de existencia y representación legal (sucursal, agencia o  establecimiento de comercio) y/o en el Certificado de Registro mercantil</t>
  </si>
  <si>
    <t xml:space="preserve">El proponente presenta Anexo N°5 diligenciado relacionando su sede principal en la dirección tv 42B #63C-20 de Medellín, información verificada en el certificado de existencia y representación legal </t>
  </si>
  <si>
    <t xml:space="preserve">706 Anexo N°5
4-15 Certificado de existencia 
</t>
  </si>
  <si>
    <t>Resolución vigente de acreditación expedida por el DAGRD:  acreditado para la prestación de servicios logísticos para actividades y espectáculos, actividades públicas y/o eventos de afluencia masiva de público, en por lo menos uno de los servicios</t>
  </si>
  <si>
    <t>710-713</t>
  </si>
  <si>
    <t>IMAGROUP 
NIT 900075108-3</t>
  </si>
  <si>
    <t xml:space="preserve">Anexo N°6 </t>
  </si>
  <si>
    <t xml:space="preserve">Folio 714
Anexo diligenciado </t>
  </si>
  <si>
    <t xml:space="preserve">Desde el 15/01/2019 hasta la fecha </t>
  </si>
  <si>
    <t xml:space="preserve">IMAGROUP -Directora ejecutiva </t>
  </si>
  <si>
    <t>7AÑOS,  8MESES Y 8 DIAS</t>
  </si>
  <si>
    <t>Sol Yamile Botero López</t>
  </si>
  <si>
    <t>Anexo N° 7</t>
  </si>
  <si>
    <t>769-770</t>
  </si>
  <si>
    <t>771-800</t>
  </si>
  <si>
    <t>801-925</t>
  </si>
  <si>
    <t xml:space="preserve"> Se estiman hasta 3 contratos ejecutados y terminados dentro de los últimos cinco (5) años, cuyo objeto y/o alcance y/o actividades contemplen la operación logística y atención de eventos para entidades públicas, privadas u organismos internacionales, este último en el territorio nacional, contados hasta la fecha de cierre de la solicitud pública de ofertas.
</t>
  </si>
  <si>
    <t>La experiencia se acreditará con máximo tres (3) contratos ejecutados, cuya sumatoria del valor ejecutado sea igual o superior a diez mil (10.000) SMMLV</t>
  </si>
  <si>
    <t xml:space="preserve">• Entidad contratante. Nombre del Contratista.  
• Número y objeto del contrato. 
• Descripción de las obligaciones relacionadas con el objeto del presente proceso de 
licitación pública.  
• Porcentaje de participación si el contrato fue ejecutado en Consorcio o Unión Temporal. 
Clasificación UNSPSC.  
• Subregión del departamento de Antioquia.  
• Fecha, firma y cargo del funcionario que expide la certificación.  </t>
  </si>
  <si>
    <t xml:space="preserve">Operación de mercado 62869744 del 25 de julio de 2024
Correagro s.a/Ministerio de Educación
UT por la Educación 2024
35% participación </t>
  </si>
  <si>
    <t>Contratos certificados inscritos en el RUP codigo:
78111800     78111500      80111600   80141600     80141700      80141900
80161500     81141600      82101500   82101600     82101800     90101500
90101800     90101600     90151800    90111500     90131500     90111600
90111800    90121700     93141500     93141700   95131500</t>
  </si>
  <si>
    <t>78111800  80111600  80141600
80161500  81141600  82101600
82101800  90101500  90151800
90111500  90131500  90121700</t>
  </si>
  <si>
    <t>Inicio 16/07/2023 al 16/01/2025</t>
  </si>
  <si>
    <t xml:space="preserve">Inicio 02/08/2024 al 18/07/2025
</t>
  </si>
  <si>
    <t>Contrato 835-2023
Patrimonio autonomo Fondo Colombia en Paz</t>
  </si>
  <si>
    <t xml:space="preserve">78111500     80111600      80141700     80141900
82101600     82101800     90101500      90111500
90101800     90101600     90151800     90131500  
90111600     90111800    90121700     93141500     </t>
  </si>
  <si>
    <t xml:space="preserve">Teniendo en cuenta que es por bolsa, es el comisionista vendedor quien certifica </t>
  </si>
  <si>
    <t>1. Imagroup Colombia S.A.S
NIT: 900.075.108-3</t>
  </si>
  <si>
    <t xml:space="preserve">4. REQUISITOS DE PARTICIPACIÓN Y HABILITACIÓN
4.3. CAPACIDAD TÉCNICA: 
7, Cumplimineto compra publica innovadora, sostenible y socialmente responsable </t>
  </si>
  <si>
    <t>Criterios de sostenibilidad ambiental: El interesado en participar deberá incluir en la propuesta documento suscrito por el representante legal en el que certifique que durante la ejecución de la alianza se compromete a realizar todas las acciones necesarias cuando de lugar para reducir y minimizar el impacto ambiental negativo en virtud de los servicios prestados, y aportará las evidencias correspondientes en los informes de 
ejecución</t>
  </si>
  <si>
    <t xml:space="preserve">Socialmente responsable: El proponente debe incluir en la propuesta documento suscrito por el representante legal donde plasme su compromiso claro y expreso de implementar el plan de capacitación, política y procedimiento en temáticas relacionadas 
con derechos humanos para su personal y partes vinculantes e interesadas, en todas las actuaciones que realicen con ocasión al proceso contractual durante su ejecución. En caso, que cuente con el plan, política y procedimiento deberá indicar la fecha de creación, la versión vigente y la fecha(s) de divulgación aportando las evidencias correspondientes. </t>
  </si>
  <si>
    <t>Anexo</t>
  </si>
  <si>
    <t xml:space="preserve">Capacidad operativa de transporte y movilización </t>
  </si>
  <si>
    <t xml:space="preserve">Capacidad logística y operativa </t>
  </si>
  <si>
    <t xml:space="preserve">Personal con Discapacidad </t>
  </si>
  <si>
    <t xml:space="preserve">CAPACIDAD TÉCNICA </t>
  </si>
  <si>
    <t>año modelo, su clase o tipo</t>
  </si>
  <si>
    <t>Matricula</t>
  </si>
  <si>
    <t xml:space="preserve">Vehiculo 1 </t>
  </si>
  <si>
    <t xml:space="preserve">Anexo </t>
  </si>
  <si>
    <t xml:space="preserve">Titularidad </t>
  </si>
  <si>
    <t xml:space="preserve">SOAT Vigente </t>
  </si>
  <si>
    <t>Placa</t>
  </si>
  <si>
    <t>Vehiculo 2</t>
  </si>
  <si>
    <t>Vehiculo 3</t>
  </si>
  <si>
    <t xml:space="preserve">Descrición </t>
  </si>
  <si>
    <t>929-930</t>
  </si>
  <si>
    <t>Item 1</t>
  </si>
  <si>
    <t>Vehiculo tipo furgón para transporte de carga 
Modelo 2015</t>
  </si>
  <si>
    <t>Lida Shirley Olarte/ Alianza comercial AS Transportes</t>
  </si>
  <si>
    <t>WFH133</t>
  </si>
  <si>
    <t>931-932</t>
  </si>
  <si>
    <t>956-957</t>
  </si>
  <si>
    <t>Vehiculo tipo furgón para transporte de carga 
Modelo 2019</t>
  </si>
  <si>
    <t>Si- Hasta el 16/10/2026</t>
  </si>
  <si>
    <t>Si  hasta el 29/04/2027</t>
  </si>
  <si>
    <t>KMZ248</t>
  </si>
  <si>
    <t>Item 2</t>
  </si>
  <si>
    <t>Vehiculo tipo Estaca
Modelo 2021</t>
  </si>
  <si>
    <t>Jorge Humberto Hurtado Lopez/ Alianza comercial AS Transportes</t>
  </si>
  <si>
    <t>AS Transportes/ Alianza comercial AS Transportes</t>
  </si>
  <si>
    <t>960-961</t>
  </si>
  <si>
    <t xml:space="preserve">Con el documento adjunto se verifica en el RUNT dicha información </t>
  </si>
  <si>
    <t>EST530</t>
  </si>
  <si>
    <t>Item 3</t>
  </si>
  <si>
    <t>Si hasta el 18/03/2027</t>
  </si>
  <si>
    <t>Subregión 1</t>
  </si>
  <si>
    <t>Subregión 2</t>
  </si>
  <si>
    <t>Subregión 3</t>
  </si>
  <si>
    <t>Subregión 4</t>
  </si>
  <si>
    <t>Subregión 5</t>
  </si>
  <si>
    <t>Subregión 6</t>
  </si>
  <si>
    <t>Subregión 7</t>
  </si>
  <si>
    <t>Subregión 8</t>
  </si>
  <si>
    <t>Subregión 9</t>
  </si>
  <si>
    <t xml:space="preserve">Descripción </t>
  </si>
  <si>
    <t>Capacidad de ejecución de eventos en un mismo periodo de tiempo dado que durante la ejecución del acuerdo marco resultante se podrá requerir un alto volumen de realización de eventos continuos en diferentes lugares.
Para acreditar este requisito se deberá aportar hasta nueve (9) certificados de contratos ejecutados y terminados en los que se evidencie la atención de los eventos/actividades en las respectivas subregiones de Antioquia.</t>
  </si>
  <si>
    <t xml:space="preserve">Fecha </t>
  </si>
  <si>
    <t>25/09/2024 a 27/09/2024</t>
  </si>
  <si>
    <t xml:space="preserve">Subregion </t>
  </si>
  <si>
    <t>OMA 62869744 del 25 de julio de 2024
Evento 207-Apartado Antioquia-Encuentro territorial de poder pedagogico popular-Apuestas del VEPBM</t>
  </si>
  <si>
    <t xml:space="preserve">Uraba </t>
  </si>
  <si>
    <t xml:space="preserve">Oriente </t>
  </si>
  <si>
    <t>OMA 62869744 del 25 de julio de 2024
Evento 313-Bello Antioquia-Encuentro territorial de poder pedagogico popular-Apuestas del VEPBM</t>
  </si>
  <si>
    <t>16/10/2024 a 18/10/2024</t>
  </si>
  <si>
    <t>Valle de Aburrá</t>
  </si>
  <si>
    <t>OMA 62869744 del 25 de julio de 2024
Evento 314-Rionegro Antioquia-Encuentro territorial de poder pedagogico popular-Apuestas del VEPBM</t>
  </si>
  <si>
    <t>17/10/2024 a 19/10/2024</t>
  </si>
  <si>
    <t xml:space="preserve">Bajo Cauca </t>
  </si>
  <si>
    <t>15/10/2024 a 17/10/2024</t>
  </si>
  <si>
    <t>OMA 62869744 del 25 de julio de 2024
Evento 316-Bagre Antioquia-Segundo taller para exploración de centro de interes con enfoque audiovisual</t>
  </si>
  <si>
    <t xml:space="preserve">Suroeste </t>
  </si>
  <si>
    <t>25/09/2024 a 30/09/2024</t>
  </si>
  <si>
    <t>OMA 62869744 del 25 de julio de 2024
Evento 212 Jardin Antioquia- Noveno festival de Jardin La sociedad liquida individuos solitarios una libertad sin mundo</t>
  </si>
  <si>
    <t xml:space="preserve">Observación </t>
  </si>
  <si>
    <t>teniendo en cuenta lo relacionado en el pliego "Una misma subregión será contabilizada una sola vez, independientemente del número de contratos o eventos 
ejecutados en los municipios que la integran." no son tenidos en cuenta los eventos del contrato 314 debido a que se ejecutan en subregiones ya evaluadas (Valle de Aburra, bajo Cauca  y oriente)</t>
  </si>
  <si>
    <t>Contrato 835-2023
Evento 710-Asambleas comunitarias Antioquia Ruta de implementación PNIS Anorí</t>
  </si>
  <si>
    <t xml:space="preserve">Nordeste </t>
  </si>
  <si>
    <t>17/10/2024 a 21/10/2024</t>
  </si>
  <si>
    <t xml:space="preserve">Norte </t>
  </si>
  <si>
    <t>14/10/2024 a 18/10/2024</t>
  </si>
  <si>
    <t>Si</t>
  </si>
  <si>
    <t>1309-1325</t>
  </si>
  <si>
    <t>si</t>
  </si>
  <si>
    <t xml:space="preserve">Aporta Certificado de vinculación de trabajadores con discapacidad 0185 donde certifica numero total detrabajadores 9 y 2 trabajadores con discapacidad </t>
  </si>
  <si>
    <t xml:space="preserve">Si </t>
  </si>
  <si>
    <t>1338-1340</t>
  </si>
  <si>
    <t xml:space="preserve">Se presenta certificado suscrito por el representante legal y el revisor fiscal donde relacionan las personas que conforman los cargos de nivel directivo, el número de mujeres y el tiempo de vinculación.
Adjunta copia cedulas, certificado laboral y seguridad social del ultimo año </t>
  </si>
  <si>
    <t>Cuenta con registro Nacional de turismo a Imagroup Colombia S.A.S con nit 900075108-3 como "Operadores profesionales de congresos, ferias y convenciones" con fecha de vencimiento 31/03/2027</t>
  </si>
  <si>
    <t>Cuenta con registro Nacional de turismo a Red Logistica y gestión S.A.S con NIT 900188352-1  como "Operadores profesionales de congresos, ferias y convenciones" y "Agencia de viajes" con fecha de vencimiento 31/03/2027</t>
  </si>
  <si>
    <t>111-113</t>
  </si>
  <si>
    <t xml:space="preserve">El proponente presenta Anexo N°5 diligenciado relacionando su sede principal en la dirección Calle 12 #43F-28 de Medellín, información verificada en el certificado de existencia y representación legal </t>
  </si>
  <si>
    <t xml:space="preserve">114 Anexo N°5
116-127 Certificado de existencia </t>
  </si>
  <si>
    <t>RED LOGISTICA Y GESTION S.A.S
NIT: 900.188.352-1</t>
  </si>
  <si>
    <t>El proponente presenta documento por medio del cual se actualiza la acreditación del cumplimiento de los requisitos tecnicos a la empresa prestadora de servicios logisticos IMAGROUP S.A.S como prestador de servicios "Personas" con vigencia de dos años contados a partir del 02/10/2024</t>
  </si>
  <si>
    <t>El proponente presenta documento por medio del cual se actualiza la acreditación del cumplimiento de los requisitos tecnicos a la empresa prestadora de servicios logisticos Red logistica y gestión S.A.S como prestador de servicios de "Personas, Montajes y estructuras, audio luces y video" con vigencia de dos años contados a partir del 15/10/2024</t>
  </si>
  <si>
    <t>128-131</t>
  </si>
  <si>
    <t>360-361</t>
  </si>
  <si>
    <t>Vehiculo tipo Estaca
Modelo 2026</t>
  </si>
  <si>
    <t>362-363</t>
  </si>
  <si>
    <t>NNN099</t>
  </si>
  <si>
    <t>Si hasta el 19/05/2027</t>
  </si>
  <si>
    <t xml:space="preserve">GPL Marketing eventos S.A.S/ Contrato de arrendamiento </t>
  </si>
  <si>
    <t>374-383</t>
  </si>
  <si>
    <t xml:space="preserve">Angel Maria Rojas Roa/ Contrato de arrendamiento </t>
  </si>
  <si>
    <t>PRZ034</t>
  </si>
  <si>
    <t>Vehiculo tipo furgón para transporte de carga 
Modelo 2025</t>
  </si>
  <si>
    <t>387-396</t>
  </si>
  <si>
    <t>Si- Hasta el 24/06/207</t>
  </si>
  <si>
    <t>399-408</t>
  </si>
  <si>
    <t>Vehiculo tipo estacas para transporte de carga 
Modelo 2025</t>
  </si>
  <si>
    <t>NNM240</t>
  </si>
  <si>
    <t>Si- Hasta el 18/12/2026</t>
  </si>
  <si>
    <t xml:space="preserve">No se asigna puntaje debido a que para tres vehiculos solo se podia presentar 1 de estacas y para dos debian ser ambos tipo furgon </t>
  </si>
  <si>
    <t>08/04/2024 a 12/04/2024</t>
  </si>
  <si>
    <t>168-170</t>
  </si>
  <si>
    <t xml:space="preserve">La revisión se realiza en el medio magnetico, porque el documento fisico no es posible leerlo </t>
  </si>
  <si>
    <t>Magdalena Medio</t>
  </si>
  <si>
    <t>08/04/2024 a 12/04/2025</t>
  </si>
  <si>
    <t>08/04/2024 a 13/04/2025</t>
  </si>
  <si>
    <t xml:space="preserve">Occidente </t>
  </si>
  <si>
    <t>15/04/2024 a 20/04/2025</t>
  </si>
  <si>
    <t>15/04/2024 a 20/04/2026</t>
  </si>
  <si>
    <t xml:space="preserve">Falta la seguridad social del mes de agosto </t>
  </si>
  <si>
    <t xml:space="preserve">Incompleto </t>
  </si>
  <si>
    <t>488-514</t>
  </si>
  <si>
    <t>461-487</t>
  </si>
  <si>
    <t>4E S.A.S
NIT 900.365.212-6</t>
  </si>
  <si>
    <t>IMAGROUP COLOMBIA S.A.S
NIT: 900.075.108-3</t>
  </si>
  <si>
    <t>Vehiculo tipo furgón para transporte de carga 
Modelo 2024</t>
  </si>
  <si>
    <t>LKO962</t>
  </si>
  <si>
    <t>Pimienta catering y eventos /Contrato de renting (arrendamiento)</t>
  </si>
  <si>
    <t>189-193</t>
  </si>
  <si>
    <t>Si, hasta el 31/08/2027</t>
  </si>
  <si>
    <t>Davivienda  /Contrato de leasing</t>
  </si>
  <si>
    <t>197-200</t>
  </si>
  <si>
    <t>Si, hasta el 26/02/2027</t>
  </si>
  <si>
    <t>NLV899</t>
  </si>
  <si>
    <t>Vehiculo tipo furgón para transporte de carga 
Modelo 2027</t>
  </si>
  <si>
    <t>PUP121</t>
  </si>
  <si>
    <t>204-207</t>
  </si>
  <si>
    <t>Si, hasta el 04/05/2027</t>
  </si>
  <si>
    <t xml:space="preserve">9 subregiones </t>
  </si>
  <si>
    <t>Contrato 4600003756
Rendición de cuentas departamental, evento realizado en simultaneo en los 125 municipios del departamento de Antioquia</t>
  </si>
  <si>
    <t>222-224</t>
  </si>
  <si>
    <t xml:space="preserve">Certificado menciona explicitamente simultaneidad en los 125 municipios de Antioquia </t>
  </si>
  <si>
    <t>232-268</t>
  </si>
  <si>
    <t>269-310</t>
  </si>
  <si>
    <t xml:space="preserve">Contrato 528 -2024/Actividad 14
Realizar jornada de trabajo en el marco de la revisión y actualización de los planes de acción para la transformación Regional -PATR-Carepa </t>
  </si>
  <si>
    <t xml:space="preserve">Contrato 528 -2024/Actividad 28 
Realizar jornada de trabajo en el marco de la revisión y actualización de los planes de acción para la transformación Regional -PATR--Dabeiba </t>
  </si>
  <si>
    <t xml:space="preserve">Contrato 528 -2024/Actividad 41
Realizar encuentro municipal para la revisióny actualización de los PATR en el municipio de Remedios </t>
  </si>
  <si>
    <t xml:space="preserve">Contrato 528 -2024/Actividad 50
Realizar encuentro municipal para la revisióny actualización de los PATR en el municipio de Caceres </t>
  </si>
  <si>
    <t>Contrato 528 -2024/Actividad 53
Realizar encuentro municipal para la revisióny actualización de los PATR en el municipio de Ituango</t>
  </si>
  <si>
    <t xml:space="preserve">Contrato 528 -2024/Actividad 17
Desarrollo de espacio para la revisión y actualización del PATR-Yondo </t>
  </si>
  <si>
    <t>RED LOGISTICA Y GESTION S.A.S</t>
  </si>
  <si>
    <t>4E S.A.S</t>
  </si>
  <si>
    <t>IMAGROUP COLOMBIA S.A.S</t>
  </si>
  <si>
    <t>NIT.900188352-1</t>
  </si>
  <si>
    <t>NIT. 900365212-6</t>
  </si>
  <si>
    <t>NIT. 900.075.108-3</t>
  </si>
  <si>
    <t>1-3</t>
  </si>
  <si>
    <t>Ninguna</t>
  </si>
  <si>
    <t>APORTADO
Firmado por
Dany Acevedo Peña
cc 8.162.449
Represente legal suplente</t>
  </si>
  <si>
    <t>1-2</t>
  </si>
  <si>
    <t>folios por ambas caras</t>
  </si>
  <si>
    <t>APORTADO
Jenny Emperatriz Jimenez Carvajal
cc 42.873.287</t>
  </si>
  <si>
    <t>4</t>
  </si>
  <si>
    <t>APORTADO
Dany Acevedo Peña
cc 8.162.449
Represente legal suplente</t>
  </si>
  <si>
    <t>APORTADO
Juan Esteban Taborda Grisales
cc 98.672.341</t>
  </si>
  <si>
    <t>3</t>
  </si>
  <si>
    <t>APORTADO
RED LOGISTICA Y GESTION S.A.S
NIT. 900.188.352-1
25/08/2026
Termino de duracion INDFINIDA</t>
  </si>
  <si>
    <t>5-16</t>
  </si>
  <si>
    <t>APORTADO
4E S.A.S
NIT. 900.365.212-6
14/08/2026
Termino de duracion INDFINIDA</t>
  </si>
  <si>
    <t>5-14</t>
  </si>
  <si>
    <t>APORTADO
IMAGROUP COLOMBIA S.A.S
NIT. 900.075.108-3
31/08/2026
Termino de duracion INDFINIDA</t>
  </si>
  <si>
    <t>4-15</t>
  </si>
  <si>
    <t>NO APLICA</t>
  </si>
  <si>
    <t>NA</t>
  </si>
  <si>
    <t>APORTADO
RUT
26/08/2026</t>
  </si>
  <si>
    <t>17-21</t>
  </si>
  <si>
    <t>APORTADO
RUT
14/08/2026</t>
  </si>
  <si>
    <t>15-20</t>
  </si>
  <si>
    <t>APORTADO
RUT
31/08/2026</t>
  </si>
  <si>
    <t>16-21</t>
  </si>
  <si>
    <t>APORTADO
9/09/2026
Revisor fiscal
Nubia Marcela Usma Quintero
CC 32.244.052
TP 168.404-T
CJCC 9/07/2026</t>
  </si>
  <si>
    <t>22-27</t>
  </si>
  <si>
    <t>APORTADO
9/09/2026
Revisor fiscal
Andres Bertulfo Florez Gallego
CC 71.291.577
TP 146483-T
CJCC 9/07/2026</t>
  </si>
  <si>
    <t>21-24</t>
  </si>
  <si>
    <t>APORTADO
9/09/2026
Revisor fiscal
Mauricio Andres Cardona Suarez
CC 98.622.344
TP 76896-T
CJCC 31/08/2026</t>
  </si>
  <si>
    <t>22-26</t>
  </si>
  <si>
    <t xml:space="preserve">APORTADO
26/08/2026
</t>
  </si>
  <si>
    <t>Libro 2 
1-286</t>
  </si>
  <si>
    <t xml:space="preserve">APORTADO
21/08/2026
</t>
  </si>
  <si>
    <t>25-79</t>
  </si>
  <si>
    <t xml:space="preserve">APORTADO
31/08/2026
</t>
  </si>
  <si>
    <t>27-640</t>
  </si>
  <si>
    <t>APORTADO
25/08/2026
Verificado:
10/09/2026</t>
  </si>
  <si>
    <t>30-31</t>
  </si>
  <si>
    <t>APORTADO
8/09/2026
Verificado:
10/09/2026</t>
  </si>
  <si>
    <t>80-82</t>
  </si>
  <si>
    <t>641-642</t>
  </si>
  <si>
    <t>32-34</t>
  </si>
  <si>
    <t>83-85</t>
  </si>
  <si>
    <t>APORTADO
8/09/2026
Verificado:
10/09/2027</t>
  </si>
  <si>
    <t>643-644</t>
  </si>
  <si>
    <t>35</t>
  </si>
  <si>
    <t>87-88</t>
  </si>
  <si>
    <t>APORTADO
8/09/2026
Verificado:
10/09/2028</t>
  </si>
  <si>
    <t>645-646</t>
  </si>
  <si>
    <t>37-41</t>
  </si>
  <si>
    <t>88-90</t>
  </si>
  <si>
    <t>APORTADO
8/09/2026
Verificado:
10/09/2029</t>
  </si>
  <si>
    <t>647-648</t>
  </si>
  <si>
    <t xml:space="preserve">APORTADO
28/08/2026
</t>
  </si>
  <si>
    <t>42</t>
  </si>
  <si>
    <t>APORTADO
8/09/2026</t>
  </si>
  <si>
    <t>91-92</t>
  </si>
  <si>
    <t>649</t>
  </si>
  <si>
    <t>APORTADO
26/08/2026</t>
  </si>
  <si>
    <t>43</t>
  </si>
  <si>
    <t>93-94</t>
  </si>
  <si>
    <t>650</t>
  </si>
  <si>
    <t>APORTADO
09/09/2026</t>
  </si>
  <si>
    <t>44</t>
  </si>
  <si>
    <t>95</t>
  </si>
  <si>
    <t>651</t>
  </si>
  <si>
    <t xml:space="preserve">SEGUROS DEL ESTADO S.A
18-44-101116713
Fecha de expedicion:
04/09/2026
Vigencia:
Desde el 8/9/2026 HASTA 28/12/2026
$200.000.000
a favor de 
Empresa para la Seguridad y Soluciones Urbanas – ESU
Firmado por el tomador y de la aseguradora </t>
  </si>
  <si>
    <t>45-53</t>
  </si>
  <si>
    <t xml:space="preserve">SEGUROS DEL ESTADO S.A
18-44-101116742
Fecha de expedicion:
07/09/2026
Vigencia:
Desde el 8/9/2026 HASTA 28/12/2026
$200.000.000
a favor de 
Empresa para la Seguridad y Soluciones Urbanas – ESU
Firmado por el tomador y de la aseguradora </t>
  </si>
  <si>
    <t>96-105</t>
  </si>
  <si>
    <t xml:space="preserve">SEGUROS DEL ESTADO S.A
18-44--101116713
Fecha de expedicion:
08/09/2026
Vigencia:
Desde el 9/9/2026 HASTA 29/12/2026
$200.000.000
a favor de 
Empresa para la Seguridad y Soluciones Urbanas – ESU
Firmado por el tomador y de la aseguradora </t>
  </si>
  <si>
    <t>652-660</t>
  </si>
  <si>
    <t>Último reporte enviado por la Empresa al Ministerio del Trabajo, en el cumplimiento de estandares mínimos, que contenga la calificación de la evaluación</t>
  </si>
  <si>
    <t>54-109</t>
  </si>
  <si>
    <t> Se encuentra en el 100%</t>
  </si>
  <si>
    <t>106-125</t>
  </si>
  <si>
    <t> Se encuentra en el 90.25%</t>
  </si>
  <si>
    <t>661-704</t>
  </si>
  <si>
    <t xml:space="preserve">Se encuentra en el 100% </t>
  </si>
  <si>
    <t>Copia de la designación del responsable del SG-SST.</t>
  </si>
  <si>
    <t> DesignanaLidaJimenezC..,ConapoyodelaTecnólogaMartaCardona G.</t>
  </si>
  <si>
    <t> DesignanaDeisyVivianaGarcia Taborda</t>
  </si>
  <si>
    <t>661-70</t>
  </si>
  <si>
    <t xml:space="preserve">Designan a Anyely Margarita Rossi A.,Con apoyo de la especialista Diana Muriel M. </t>
  </si>
  <si>
    <t>Licencia de Seguridad y Salud en el Trabajo del responsable del SG-SST (vigente), de acuerdo con los siguientes parámetros:
*Empleadores de 0 a 10 trabajadores y clase de riesgo I, II, III = Técnico SST con un (1) año de experiencia laboral certificada.
*Empleadores de 11 a50 trabajadores y clase de riesgo I, II, II I= Tecnólogo SST con dos (2) años de experiencia laboral certificada.
*Mas de 50 empleados y clase de riesgo I, II, III, IV, V ó sin tener en cuenta el N de trabajadores, y tiene al menos un trabajador en actividades cuyos niveles de riesgo sean IV o V = Profesional en SST ó Profesional con especialización en SST =No se requiere acreditar experiencia laboral.</t>
  </si>
  <si>
    <t> Licencia vigente Marta Cardona G..</t>
  </si>
  <si>
    <t> Licencia vigente Deisy Viviana Garcia Taborda</t>
  </si>
  <si>
    <t>Licencia vigente de Daniela Holguin Galeano</t>
  </si>
  <si>
    <t>Copia del certificado de aprobación del curso virtual de las cincuenta (50) horas del SG-SST de la persona designada como responsible del SG-SST. O actualización del curso (20 horas)</t>
  </si>
  <si>
    <t>Anexo Certificación número de empleados y tipo(s) de riesgo (s) en la ARL</t>
  </si>
  <si>
    <r>
      <t> </t>
    </r>
    <r>
      <rPr>
        <sz val="11"/>
        <color theme="1"/>
        <rFont val="Calibri"/>
        <family val="2"/>
      </rPr>
      <t>Certificado donde el contratista detalla el numero de empleados y el tipo de riesgo en la ARL</t>
    </r>
  </si>
  <si>
    <t>INHABILITADO</t>
  </si>
  <si>
    <t xml:space="preserve">RED LOGISTICA Y GESTION S.A.S
</t>
  </si>
  <si>
    <t xml:space="preserve">IMAGROUP COLOMBIA S.A.S
</t>
  </si>
  <si>
    <t xml:space="preserve">Folio </t>
  </si>
  <si>
    <t>900075108-3</t>
  </si>
  <si>
    <t>900188352-1</t>
  </si>
  <si>
    <t>900365212-6</t>
  </si>
  <si>
    <t xml:space="preserve">HABILITADO </t>
  </si>
  <si>
    <t>Con registro Nacional de turismo a 4E S.A.S con nit 900365212-6 como "Operadores profesionales de congresos, ferias y convenciones" con fecha de vencimiento 31/03/2027</t>
  </si>
  <si>
    <t>El proponente presenta Anexo N°5 diligenciado relacionando su sede principal en la dirección Calle10 sur #51A-55 Oficina 108 de Medellín, información verificada en el certificado de existencia y representación legal y en el RUT</t>
  </si>
  <si>
    <t>El proponente presenta documento con radicado 202630317513 del 30 de junio de 2026 por medio del cual se actualiza la acreditación del cumplimineto de los requisitos tecnicos a la empresa prestadora de servicios logisticos 4E S.A.S como prestador de servicios "Personas: montajes y estructuras: y audio, luces y video" con vigencia de dos años contados a partir del 30/06/2024</t>
  </si>
  <si>
    <t>127-129</t>
  </si>
  <si>
    <t>Claudia Isabel Gil Arbelaez</t>
  </si>
  <si>
    <t>130
Anexo Diligenciado</t>
  </si>
  <si>
    <t>43.629.826</t>
  </si>
  <si>
    <t>Folio 133
Administradora de empresas 
Fundacion Universitaria Luis Amigó
16/12/2010
TP 124.151
Certifcado del Consejo profesional de Administracion de Empresas del 16/07/2026</t>
  </si>
  <si>
    <t>20/10/2026
TERMINO INDEFINIDO</t>
  </si>
  <si>
    <t>Produtora Ejecutiva de proyectos logisticos</t>
  </si>
  <si>
    <t>8 AÑOS Y 9 MESES</t>
  </si>
  <si>
    <t xml:space="preserve">Cliente 1:Secretaria de Educacion 
desde el 11/05/2028 al 30/04/2019
Cliente2:Fondo Nacional del Ahorro 
02/04/2018 al 01/04/2019
Cliente 3:Empresa de Transito Masivo del Valle de Aburra
28/11/2022 al 14/12/2024
Cliente 4:Distrito Especial de Medellin
4/10/2024 al 16/06/2025
Cliente 5:ESU 
desde el 16/09/2024 en ejecucion
Cliente 6:Superintendencia de Notariado y Registro
del 8/09/2025 al 15/12/2025
</t>
  </si>
  <si>
    <t>130-142</t>
  </si>
  <si>
    <t>14/06/2024 al 31/10/2025</t>
  </si>
  <si>
    <t>28/02/2024 al 12/12/2025</t>
  </si>
  <si>
    <t>7/5/2024 al 20/11/2025</t>
  </si>
  <si>
    <t>Suministros de bienes y/o servicios para la operación logística de todo tipo de eventos, incluye la planeación, organización, producción, operación de servicios artísticos y realización de eventos y actividades coordinados organizados y/o administrados por Plaza Mayor Medellín S.A.</t>
  </si>
  <si>
    <t>Operación logística, bienes y servicios.</t>
  </si>
  <si>
    <t>Prestación de servicios de operación logística y suministros de bienes y/o servicios que se requieran para desarrollar y ejecutar todo tipo de eventos coordinados, organizados y/o administrados por la Empresa de Parques y Eventos de Antioquia – ACTIVA.”</t>
  </si>
  <si>
    <t>78111800, 78111500, 80111600, 80141600, 80141700, 80141900, 80161500, 81141600, 82101500, 82101600, 82101800, 90101500, 90101800, 90101600, 90151800, 90111500, 90131500, 90111600, 90111800, 90121700, 93141500, 93141700, 95131500</t>
  </si>
  <si>
    <t>143-144</t>
  </si>
  <si>
    <t>146-150</t>
  </si>
  <si>
    <t>151-169</t>
  </si>
  <si>
    <t>170-180</t>
  </si>
  <si>
    <t>181-182</t>
  </si>
  <si>
    <r>
      <t xml:space="preserve"> No se aporta, se requiere subsanar </t>
    </r>
    <r>
      <rPr>
        <sz val="11"/>
        <color theme="1"/>
        <rFont val="Calibri"/>
        <family val="2"/>
      </rPr>
      <t xml:space="preserve">50/20 horas vigentes de Anyeli Rossi A. </t>
    </r>
  </si>
  <si>
    <t>Certificado Vencido, resolucion 4927 de 2016., se requiere subsanar 50/20 horas vigentes de  Marta Cardona G.</t>
  </si>
  <si>
    <t>Folio 161
Anexo diligenciado</t>
  </si>
  <si>
    <t>Olga Lucia Useche Perez</t>
  </si>
  <si>
    <t>Hoja de vida.</t>
  </si>
  <si>
    <t>52.518.845</t>
  </si>
  <si>
    <t>18/03/2024 al 15/04/2025</t>
  </si>
  <si>
    <t>Folio 137-140
Administradora de empresas 
Uninversidad Antonio Nariño
30/08/2000
TP 41824
Certifcado del Consejo profesional de Administracion de Empresas del 17/02/2026</t>
  </si>
  <si>
    <t xml:space="preserve">Red logistica </t>
  </si>
  <si>
    <t>Impacto logistico 24/7</t>
  </si>
  <si>
    <t>2/01/2023 al 19/03/2024</t>
  </si>
  <si>
    <t>1/11/2020 al 30/12/2022</t>
  </si>
  <si>
    <t>Travel and Marketing Store S.A.S</t>
  </si>
  <si>
    <t>4 AÑOS 5 MESES y 13 DIAS</t>
  </si>
  <si>
    <t>Cliente Fondo Colombia en Paz-FCP  desde el 27/03/2024 hasta el 27/11/2024
Jurisdicción Especial para la Paz desde el 1/07/2024 hasta el 31/03/2025</t>
  </si>
  <si>
    <t>Folio 725-728
Administradora de empresas y finanzas de la corporación Universitaria Remington
15/09/2003
TP 77643
Certifcado del Consejo profesional de Administracion de Empresas del 25/06/2026</t>
  </si>
  <si>
    <t>132-162</t>
  </si>
  <si>
    <t>714-735</t>
  </si>
  <si>
    <t>2. RED LOGISTICA Y GESTION S.A.S
NIT: 900.188.352-1</t>
  </si>
  <si>
    <t xml:space="preserve">Observacion </t>
  </si>
  <si>
    <t>Acredita 16.168 SMMLV</t>
  </si>
  <si>
    <t>Acredita 20.180,82 SMMLV</t>
  </si>
  <si>
    <t>168-176</t>
  </si>
  <si>
    <t>Inicio 27/03/2024 al 27/11/2024</t>
  </si>
  <si>
    <t>Contrato 528-2024 Consorcio Fondo Colombia en Paz 2019</t>
  </si>
  <si>
    <t>78111800     78111500      80111600   80141600     80141700      80141900
80161500     81141600      82101500   82101600     82101800     90101500
90101800     90101600     90151800    90111500     90131500     90111600
90111800    90121700     93141500     93141700   95131500</t>
  </si>
  <si>
    <t>78111800     80111600      80141600   81141600     82101500   82101600     
90101500     90151800    90131500     90111600    90111800    90121700     
93141500     93141700   95131500</t>
  </si>
  <si>
    <t>163-165</t>
  </si>
  <si>
    <t>180-289</t>
  </si>
  <si>
    <t>Inicio 1/07/2024 al 31/03/2025</t>
  </si>
  <si>
    <t xml:space="preserve">Contrato JEP-1000-2024
Justicia Espcial para la paz </t>
  </si>
  <si>
    <t>290-336</t>
  </si>
  <si>
    <t>Inicio 4/05/20222 a 31/12/2022</t>
  </si>
  <si>
    <t>Contrato 7232022
Agencia de desarrollo rural -ADR</t>
  </si>
  <si>
    <t>339-356</t>
  </si>
  <si>
    <t xml:space="preserve">Proponente presenta anexoN°11 diligenciado </t>
  </si>
  <si>
    <t xml:space="preserve">Proponente presenta anexoN°12 diligenciado </t>
  </si>
  <si>
    <r>
      <rPr>
        <sz val="11"/>
        <rFont val="Aptos Narrow"/>
        <family val="2"/>
        <scheme val="minor"/>
      </rPr>
      <t>Ruben Suarez Montaña</t>
    </r>
    <r>
      <rPr>
        <sz val="11"/>
        <color rgb="FFFF0000"/>
        <rFont val="Aptos Narrow"/>
        <family val="2"/>
        <scheme val="minor"/>
      </rPr>
      <t>/</t>
    </r>
    <r>
      <rPr>
        <sz val="11"/>
        <color theme="1"/>
        <rFont val="Aptos Narrow"/>
        <family val="2"/>
        <scheme val="minor"/>
      </rPr>
      <t xml:space="preserve"> Contrato de arrendamiento </t>
    </r>
  </si>
  <si>
    <t>Acredita 25.262,79 SMMLV</t>
  </si>
  <si>
    <t xml:space="preserve">Cliente 1: Agencia Nacional del espectro desde el  28/05/2026 al 31/12/2026
Cliente 2: ESU desde el 13/09/2024 a la fecha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</si>
</sst>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 #,##0.00_-;\-&quot;$&quot;\ * #,##0.00_-;_-&quot;$&quot;\ * &quot;-&quot;??_-;_-@_-"/>
    <numFmt numFmtId="43" formatCode="_-* #,##0.00_-;\-* #,##0.00_-;_-* &quot;-&quot;??_-;_-@_-"/>
    <numFmt numFmtId="164" formatCode="_(&quot;$&quot;* #,##0_);_(&quot;$&quot;* \(#,##0\);_(&quot;$&quot;* &quot;-&quot;_);_(@_)"/>
    <numFmt numFmtId="165" formatCode="&quot;$&quot;\ #,##0"/>
    <numFmt numFmtId="166" formatCode="_(&quot;$&quot;\ * #,##0.00_);_(&quot;$&quot;\ * \(#,##0.00\);_(&quot;$&quot;\ * &quot;-&quot;??_);_(@_)"/>
    <numFmt numFmtId="167" formatCode="_-* #,##0_-;\-* #,##0_-;_-* &quot;-&quot;??_-;_-@_-"/>
  </numFmts>
  <fonts count="24" x14ac:knownFonts="1">
    <font>
      <sz val="11"/>
      <color theme="1"/>
      <name val="Aptos Narrow"/>
      <family val="2"/>
      <scheme val="minor"/>
    </font>
    <font>
      <b/>
      <sz val="11"/>
      <color theme="1"/>
      <name val="Aptos Narrow"/>
      <family val="2"/>
      <scheme val="minor"/>
    </font>
    <font>
      <b/>
      <sz val="11"/>
      <name val="Aptos Narrow"/>
      <family val="2"/>
      <scheme val="minor"/>
    </font>
    <font>
      <sz val="11"/>
      <name val="Aptos Narrow"/>
      <family val="2"/>
      <scheme val="minor"/>
    </font>
    <font>
      <sz val="10"/>
      <name val="Aptos Narrow"/>
      <family val="2"/>
      <scheme val="minor"/>
    </font>
    <font>
      <b/>
      <sz val="11"/>
      <color rgb="FF000000"/>
      <name val="Calibri"/>
      <family val="2"/>
    </font>
    <font>
      <b/>
      <sz val="11"/>
      <color rgb="FF000000"/>
      <name val="Aptos Narrow"/>
      <family val="2"/>
      <scheme val="minor"/>
    </font>
    <font>
      <sz val="11"/>
      <color rgb="FF000000"/>
      <name val="Aptos Narrow"/>
      <family val="2"/>
      <scheme val="minor"/>
    </font>
    <font>
      <sz val="9"/>
      <color theme="1"/>
      <name val="Aptos Narrow"/>
      <family val="2"/>
      <scheme val="minor"/>
    </font>
    <font>
      <sz val="11"/>
      <color theme="1"/>
      <name val="Aptos Narrow"/>
      <family val="2"/>
      <scheme val="minor"/>
    </font>
    <font>
      <b/>
      <sz val="15"/>
      <color theme="1"/>
      <name val="Aptos Narrow"/>
      <family val="2"/>
      <scheme val="minor"/>
    </font>
    <font>
      <b/>
      <sz val="12"/>
      <color theme="1"/>
      <name val="Aptos Narrow"/>
      <family val="2"/>
      <scheme val="minor"/>
    </font>
    <font>
      <b/>
      <sz val="10"/>
      <name val="Aptos Narrow"/>
      <family val="2"/>
      <scheme val="minor"/>
    </font>
    <font>
      <b/>
      <sz val="10"/>
      <name val="Calibri"/>
      <family val="2"/>
    </font>
    <font>
      <sz val="8"/>
      <name val="Aptos Narrow"/>
      <family val="2"/>
      <scheme val="minor"/>
    </font>
    <font>
      <sz val="9"/>
      <color rgb="FF000000"/>
      <name val="Aptos Narrow"/>
      <family val="2"/>
    </font>
    <font>
      <sz val="11"/>
      <color rgb="FFFF0000"/>
      <name val="Aptos Narrow"/>
      <family val="2"/>
      <scheme val="minor"/>
    </font>
    <font>
      <sz val="11"/>
      <color theme="1"/>
      <name val="Arial"/>
      <family val="2"/>
    </font>
    <font>
      <b/>
      <sz val="11"/>
      <color theme="1"/>
      <name val="Arial"/>
      <family val="2"/>
    </font>
    <font>
      <b/>
      <sz val="11"/>
      <color rgb="FF000000"/>
      <name val="Arial"/>
      <family val="2"/>
    </font>
    <font>
      <sz val="10"/>
      <color theme="1"/>
      <name val="Aptos Narrow"/>
      <family val="2"/>
      <scheme val="minor"/>
    </font>
    <font>
      <sz val="10"/>
      <color rgb="FFFF0000"/>
      <name val="Aptos Narrow"/>
      <family val="2"/>
      <scheme val="minor"/>
    </font>
    <font>
      <sz val="11"/>
      <color theme="1"/>
      <name val="Calibri"/>
      <family val="2"/>
    </font>
    <font>
      <sz val="11"/>
      <color theme="1"/>
      <name val="Aptos Narrow"/>
      <family val="2"/>
    </font>
  </fonts>
  <fills count="7">
    <fill>
      <patternFill patternType="none"/>
    </fill>
    <fill>
      <patternFill patternType="gray125"/>
    </fill>
    <fill>
      <patternFill patternType="solid">
        <fgColor theme="2" tint="-9.9978637043366805E-2"/>
        <bgColor indexed="64"/>
      </patternFill>
    </fill>
    <fill>
      <patternFill patternType="solid">
        <fgColor theme="0"/>
        <bgColor indexed="64"/>
      </patternFill>
    </fill>
    <fill>
      <patternFill patternType="solid">
        <fgColor rgb="FFD0CECE"/>
        <bgColor rgb="FF000000"/>
      </patternFill>
    </fill>
    <fill>
      <patternFill patternType="solid">
        <fgColor theme="2" tint="-0.249977111117893"/>
        <bgColor indexed="64"/>
      </patternFill>
    </fill>
    <fill>
      <patternFill patternType="solid">
        <fgColor rgb="FFFFFF00"/>
        <bgColor indexed="64"/>
      </patternFill>
    </fill>
  </fills>
  <borders count="8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medium">
        <color indexed="64"/>
      </left>
      <right style="dotted">
        <color auto="1"/>
      </right>
      <top style="medium">
        <color indexed="64"/>
      </top>
      <bottom style="dotted">
        <color auto="1"/>
      </bottom>
      <diagonal/>
    </border>
    <border>
      <left style="dotted">
        <color auto="1"/>
      </left>
      <right style="medium">
        <color indexed="64"/>
      </right>
      <top style="medium">
        <color indexed="64"/>
      </top>
      <bottom style="dotted">
        <color auto="1"/>
      </bottom>
      <diagonal/>
    </border>
    <border>
      <left style="medium">
        <color indexed="64"/>
      </left>
      <right style="dotted">
        <color auto="1"/>
      </right>
      <top style="dotted">
        <color auto="1"/>
      </top>
      <bottom style="medium">
        <color indexed="64"/>
      </bottom>
      <diagonal/>
    </border>
    <border>
      <left style="dotted">
        <color auto="1"/>
      </left>
      <right style="medium">
        <color indexed="64"/>
      </right>
      <top style="dotted">
        <color auto="1"/>
      </top>
      <bottom style="medium">
        <color indexed="64"/>
      </bottom>
      <diagonal/>
    </border>
    <border>
      <left style="dotted">
        <color auto="1"/>
      </left>
      <right style="dotted">
        <color auto="1"/>
      </right>
      <top style="dotted">
        <color auto="1"/>
      </top>
      <bottom style="medium">
        <color indexed="64"/>
      </bottom>
      <diagonal/>
    </border>
    <border>
      <left style="medium">
        <color indexed="64"/>
      </left>
      <right style="dotted">
        <color auto="1"/>
      </right>
      <top/>
      <bottom style="dotted">
        <color auto="1"/>
      </bottom>
      <diagonal/>
    </border>
    <border>
      <left style="dotted">
        <color auto="1"/>
      </left>
      <right style="medium">
        <color indexed="64"/>
      </right>
      <top/>
      <bottom style="dotted">
        <color auto="1"/>
      </bottom>
      <diagonal/>
    </border>
    <border>
      <left style="dotted">
        <color auto="1"/>
      </left>
      <right style="dotted">
        <color auto="1"/>
      </right>
      <top/>
      <bottom style="dotted">
        <color auto="1"/>
      </bottom>
      <diagonal/>
    </border>
    <border>
      <left/>
      <right style="dotted">
        <color auto="1"/>
      </right>
      <top/>
      <bottom style="dotted">
        <color auto="1"/>
      </bottom>
      <diagonal/>
    </border>
    <border>
      <left style="medium">
        <color indexed="64"/>
      </left>
      <right style="dotted">
        <color auto="1"/>
      </right>
      <top style="dotted">
        <color auto="1"/>
      </top>
      <bottom style="dotted">
        <color auto="1"/>
      </bottom>
      <diagonal/>
    </border>
    <border>
      <left style="dotted">
        <color auto="1"/>
      </left>
      <right style="medium">
        <color indexed="64"/>
      </right>
      <top style="dotted">
        <color auto="1"/>
      </top>
      <bottom style="dotted">
        <color auto="1"/>
      </bottom>
      <diagonal/>
    </border>
    <border>
      <left style="dotted">
        <color auto="1"/>
      </left>
      <right style="dotted">
        <color auto="1"/>
      </right>
      <top style="dotted">
        <color auto="1"/>
      </top>
      <bottom style="dotted">
        <color auto="1"/>
      </bottom>
      <diagonal/>
    </border>
    <border>
      <left/>
      <right style="dotted">
        <color auto="1"/>
      </right>
      <top style="dotted">
        <color auto="1"/>
      </top>
      <bottom style="dotted">
        <color auto="1"/>
      </bottom>
      <diagonal/>
    </border>
    <border>
      <left style="medium">
        <color indexed="64"/>
      </left>
      <right style="dotted">
        <color auto="1"/>
      </right>
      <top style="thin">
        <color indexed="64"/>
      </top>
      <bottom style="dotted">
        <color auto="1"/>
      </bottom>
      <diagonal/>
    </border>
    <border>
      <left style="dotted">
        <color auto="1"/>
      </left>
      <right style="dotted">
        <color auto="1"/>
      </right>
      <top style="thin">
        <color indexed="64"/>
      </top>
      <bottom style="dotted">
        <color auto="1"/>
      </bottom>
      <diagonal/>
    </border>
    <border>
      <left style="medium">
        <color indexed="64"/>
      </left>
      <right style="dotted">
        <color auto="1"/>
      </right>
      <top style="dotted">
        <color auto="1"/>
      </top>
      <bottom style="thin">
        <color indexed="64"/>
      </bottom>
      <diagonal/>
    </border>
    <border>
      <left style="medium">
        <color indexed="64"/>
      </left>
      <right style="dotted">
        <color auto="1"/>
      </right>
      <top style="thin">
        <color indexed="64"/>
      </top>
      <bottom style="thin">
        <color indexed="64"/>
      </bottom>
      <diagonal/>
    </border>
    <border>
      <left style="dotted">
        <color auto="1"/>
      </left>
      <right style="medium">
        <color indexed="64"/>
      </right>
      <top style="thin">
        <color indexed="64"/>
      </top>
      <bottom style="thin">
        <color indexed="64"/>
      </bottom>
      <diagonal/>
    </border>
    <border>
      <left style="dotted">
        <color auto="1"/>
      </left>
      <right style="dotted">
        <color auto="1"/>
      </right>
      <top style="thin">
        <color indexed="64"/>
      </top>
      <bottom style="thin">
        <color indexed="64"/>
      </bottom>
      <diagonal/>
    </border>
    <border>
      <left/>
      <right style="dotted">
        <color auto="1"/>
      </right>
      <top style="thin">
        <color indexed="64"/>
      </top>
      <bottom style="thin">
        <color indexed="64"/>
      </bottom>
      <diagonal/>
    </border>
    <border>
      <left style="medium">
        <color indexed="64"/>
      </left>
      <right style="dotted">
        <color auto="1"/>
      </right>
      <top/>
      <bottom style="medium">
        <color indexed="64"/>
      </bottom>
      <diagonal/>
    </border>
    <border>
      <left style="dotted">
        <color auto="1"/>
      </left>
      <right style="medium">
        <color indexed="64"/>
      </right>
      <top/>
      <bottom style="medium">
        <color indexed="64"/>
      </bottom>
      <diagonal/>
    </border>
    <border>
      <left style="dotted">
        <color auto="1"/>
      </left>
      <right style="dotted">
        <color auto="1"/>
      </right>
      <top/>
      <bottom style="medium">
        <color indexed="64"/>
      </bottom>
      <diagonal/>
    </border>
    <border>
      <left style="medium">
        <color indexed="64"/>
      </left>
      <right/>
      <top style="medium">
        <color indexed="64"/>
      </top>
      <bottom style="dotted">
        <color auto="1"/>
      </bottom>
      <diagonal/>
    </border>
    <border>
      <left/>
      <right/>
      <top style="medium">
        <color indexed="64"/>
      </top>
      <bottom style="dotted">
        <color auto="1"/>
      </bottom>
      <diagonal/>
    </border>
    <border>
      <left/>
      <right style="medium">
        <color indexed="64"/>
      </right>
      <top style="medium">
        <color indexed="64"/>
      </top>
      <bottom style="dotted">
        <color auto="1"/>
      </bottom>
      <diagonal/>
    </border>
    <border>
      <left style="medium">
        <color indexed="64"/>
      </left>
      <right style="dotted">
        <color auto="1"/>
      </right>
      <top style="medium">
        <color indexed="64"/>
      </top>
      <bottom style="medium">
        <color indexed="64"/>
      </bottom>
      <diagonal/>
    </border>
    <border>
      <left style="dotted">
        <color auto="1"/>
      </left>
      <right style="dotted">
        <color auto="1"/>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bottom/>
      <diagonal/>
    </border>
    <border>
      <left/>
      <right style="thin">
        <color indexed="64"/>
      </right>
      <top/>
      <bottom/>
      <diagonal/>
    </border>
    <border>
      <left style="dotted">
        <color auto="1"/>
      </left>
      <right/>
      <top/>
      <bottom style="dotted">
        <color auto="1"/>
      </bottom>
      <diagonal/>
    </border>
    <border>
      <left style="dotted">
        <color auto="1"/>
      </left>
      <right/>
      <top style="dotted">
        <color auto="1"/>
      </top>
      <bottom style="dotted">
        <color auto="1"/>
      </bottom>
      <diagonal/>
    </border>
    <border>
      <left style="dotted">
        <color auto="1"/>
      </left>
      <right/>
      <top style="thin">
        <color indexed="64"/>
      </top>
      <bottom style="thin">
        <color indexed="64"/>
      </bottom>
      <diagonal/>
    </border>
    <border>
      <left style="medium">
        <color indexed="64"/>
      </left>
      <right style="dotted">
        <color auto="1"/>
      </right>
      <top/>
      <bottom/>
      <diagonal/>
    </border>
    <border>
      <left/>
      <right style="dotted">
        <color auto="1"/>
      </right>
      <top/>
      <bottom/>
      <diagonal/>
    </border>
    <border>
      <left style="dotted">
        <color auto="1"/>
      </left>
      <right style="dotted">
        <color auto="1"/>
      </right>
      <top/>
      <bottom/>
      <diagonal/>
    </border>
    <border>
      <left style="medium">
        <color indexed="64"/>
      </left>
      <right/>
      <top style="dotted">
        <color auto="1"/>
      </top>
      <bottom style="thin">
        <color indexed="64"/>
      </bottom>
      <diagonal/>
    </border>
    <border>
      <left/>
      <right style="medium">
        <color indexed="64"/>
      </right>
      <top style="dotted">
        <color auto="1"/>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dotted">
        <color auto="1"/>
      </top>
      <bottom style="dotted">
        <color auto="1"/>
      </bottom>
      <diagonal/>
    </border>
    <border>
      <left/>
      <right style="medium">
        <color indexed="64"/>
      </right>
      <top style="dotted">
        <color auto="1"/>
      </top>
      <bottom style="dotted">
        <color auto="1"/>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dotted">
        <color auto="1"/>
      </left>
      <right style="thin">
        <color indexed="64"/>
      </right>
      <top style="dotted">
        <color auto="1"/>
      </top>
      <bottom style="dotted">
        <color auto="1"/>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top style="thin">
        <color indexed="64"/>
      </top>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dotted">
        <color auto="1"/>
      </top>
      <bottom style="dotted">
        <color auto="1"/>
      </bottom>
      <diagonal/>
    </border>
    <border>
      <left style="dotted">
        <color auto="1"/>
      </left>
      <right/>
      <top style="dotted">
        <color auto="1"/>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s>
  <cellStyleXfs count="7">
    <xf numFmtId="0" fontId="0" fillId="0" borderId="0"/>
    <xf numFmtId="9" fontId="9" fillId="0" borderId="0" applyFont="0" applyFill="0" applyBorder="0" applyAlignment="0" applyProtection="0"/>
    <xf numFmtId="166" fontId="9" fillId="0" borderId="0" applyFont="0" applyFill="0" applyBorder="0" applyAlignment="0" applyProtection="0"/>
    <xf numFmtId="164" fontId="9" fillId="0" borderId="0" applyFont="0" applyFill="0" applyBorder="0" applyAlignment="0" applyProtection="0"/>
    <xf numFmtId="43" fontId="9" fillId="0" borderId="0" applyFont="0" applyFill="0" applyBorder="0" applyAlignment="0" applyProtection="0"/>
    <xf numFmtId="44" fontId="9" fillId="0" borderId="0" applyFont="0" applyFill="0" applyBorder="0" applyAlignment="0" applyProtection="0"/>
    <xf numFmtId="43" fontId="9" fillId="0" borderId="0" applyFont="0" applyFill="0" applyBorder="0" applyAlignment="0" applyProtection="0"/>
  </cellStyleXfs>
  <cellXfs count="322">
    <xf numFmtId="0" fontId="0" fillId="0" borderId="0" xfId="0"/>
    <xf numFmtId="0" fontId="0" fillId="0" borderId="1" xfId="0" applyBorder="1" applyAlignment="1">
      <alignment horizontal="center" vertical="center"/>
    </xf>
    <xf numFmtId="0" fontId="2"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0" fontId="1" fillId="2" borderId="1" xfId="0" applyFont="1" applyFill="1" applyBorder="1" applyAlignment="1">
      <alignment horizontal="center" vertical="center" wrapText="1"/>
    </xf>
    <xf numFmtId="0" fontId="7" fillId="0" borderId="1" xfId="0" applyFont="1" applyBorder="1" applyAlignment="1">
      <alignment vertical="center" wrapText="1"/>
    </xf>
    <xf numFmtId="1" fontId="0" fillId="0" borderId="1" xfId="0" applyNumberFormat="1" applyBorder="1" applyAlignment="1">
      <alignment horizontal="center" vertical="center"/>
    </xf>
    <xf numFmtId="0" fontId="1" fillId="2" borderId="1" xfId="0" applyFont="1" applyFill="1" applyBorder="1" applyAlignment="1">
      <alignment horizontal="center" vertical="center"/>
    </xf>
    <xf numFmtId="0" fontId="0" fillId="0" borderId="1" xfId="0" applyBorder="1" applyAlignment="1">
      <alignment horizontal="left" vertical="center" wrapText="1"/>
    </xf>
    <xf numFmtId="0" fontId="0" fillId="0" borderId="13" xfId="0" applyBorder="1" applyAlignment="1">
      <alignment horizontal="center" vertical="center"/>
    </xf>
    <xf numFmtId="0" fontId="0" fillId="0" borderId="15" xfId="0" applyBorder="1" applyAlignment="1">
      <alignment horizontal="center" vertical="center"/>
    </xf>
    <xf numFmtId="0" fontId="0" fillId="0" borderId="14" xfId="0" applyBorder="1" applyAlignment="1">
      <alignment horizontal="center" vertical="center"/>
    </xf>
    <xf numFmtId="0" fontId="0" fillId="0" borderId="16" xfId="0" applyBorder="1" applyAlignment="1">
      <alignment horizontal="center" vertical="center"/>
    </xf>
    <xf numFmtId="0" fontId="0" fillId="0" borderId="19" xfId="0" applyBorder="1" applyAlignment="1">
      <alignment horizontal="center" vertical="center"/>
    </xf>
    <xf numFmtId="0" fontId="0" fillId="0" borderId="18" xfId="0" applyBorder="1" applyAlignment="1">
      <alignment horizontal="center" vertical="center"/>
    </xf>
    <xf numFmtId="0" fontId="0" fillId="0" borderId="20" xfId="0" applyBorder="1" applyAlignment="1">
      <alignment horizontal="center" vertical="center"/>
    </xf>
    <xf numFmtId="2" fontId="0" fillId="0" borderId="20" xfId="0" applyNumberFormat="1" applyBorder="1" applyAlignment="1">
      <alignment horizontal="center" vertical="center"/>
    </xf>
    <xf numFmtId="2" fontId="0" fillId="0" borderId="19" xfId="0" applyNumberFormat="1" applyBorder="1" applyAlignment="1">
      <alignment horizontal="center" vertical="center"/>
    </xf>
    <xf numFmtId="0" fontId="8" fillId="0" borderId="26" xfId="0" applyFont="1" applyBorder="1" applyAlignment="1">
      <alignment horizontal="center" vertical="center" wrapText="1"/>
    </xf>
    <xf numFmtId="0" fontId="8" fillId="0" borderId="25" xfId="0" applyFont="1" applyBorder="1" applyAlignment="1">
      <alignment vertical="center" wrapText="1"/>
    </xf>
    <xf numFmtId="0" fontId="8" fillId="0" borderId="27" xfId="0" applyFont="1" applyBorder="1" applyAlignment="1">
      <alignment horizontal="center" vertical="center" wrapText="1"/>
    </xf>
    <xf numFmtId="0" fontId="1" fillId="2" borderId="10" xfId="0" applyFont="1" applyFill="1" applyBorder="1" applyAlignment="1">
      <alignment horizontal="center" vertical="center"/>
    </xf>
    <xf numFmtId="0" fontId="1" fillId="2" borderId="12" xfId="0" applyFont="1" applyFill="1" applyBorder="1" applyAlignment="1">
      <alignment horizontal="center" vertical="center"/>
    </xf>
    <xf numFmtId="0" fontId="1" fillId="2" borderId="11" xfId="0" applyFont="1" applyFill="1" applyBorder="1" applyAlignment="1">
      <alignment horizontal="center" vertical="center"/>
    </xf>
    <xf numFmtId="0" fontId="12" fillId="0" borderId="0" xfId="0" applyFont="1" applyAlignment="1">
      <alignment wrapText="1"/>
    </xf>
    <xf numFmtId="0" fontId="3" fillId="0" borderId="0" xfId="0" applyFont="1" applyAlignment="1">
      <alignment wrapText="1"/>
    </xf>
    <xf numFmtId="0" fontId="13" fillId="2" borderId="1" xfId="0" applyFont="1" applyFill="1" applyBorder="1" applyAlignment="1">
      <alignment horizontal="center" vertical="center" wrapText="1"/>
    </xf>
    <xf numFmtId="0" fontId="0" fillId="0" borderId="0" xfId="0" applyAlignment="1">
      <alignment horizontal="center" vertical="center" wrapText="1"/>
    </xf>
    <xf numFmtId="0" fontId="6" fillId="4"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0" fillId="3" borderId="1" xfId="0" applyFill="1" applyBorder="1" applyAlignment="1">
      <alignment horizontal="center" vertical="center"/>
    </xf>
    <xf numFmtId="0" fontId="0" fillId="0" borderId="0" xfId="0" applyAlignment="1">
      <alignment wrapText="1"/>
    </xf>
    <xf numFmtId="0" fontId="7" fillId="0" borderId="1" xfId="0" applyFont="1" applyBorder="1" applyAlignment="1">
      <alignment horizontal="center" vertical="center"/>
    </xf>
    <xf numFmtId="0" fontId="0" fillId="0" borderId="7" xfId="0" applyBorder="1" applyAlignment="1">
      <alignment horizontal="center" vertical="center" wrapText="1"/>
    </xf>
    <xf numFmtId="0" fontId="0" fillId="0" borderId="7" xfId="0" applyBorder="1" applyAlignment="1">
      <alignment horizontal="center" vertical="center"/>
    </xf>
    <xf numFmtId="0" fontId="0" fillId="0" borderId="41" xfId="0" applyBorder="1" applyAlignment="1">
      <alignment horizontal="center" vertical="center"/>
    </xf>
    <xf numFmtId="0" fontId="0" fillId="0" borderId="42" xfId="0" applyBorder="1" applyAlignment="1">
      <alignment horizontal="center" vertical="center"/>
    </xf>
    <xf numFmtId="2" fontId="0" fillId="0" borderId="42" xfId="0" applyNumberFormat="1" applyBorder="1" applyAlignment="1">
      <alignment horizontal="center" vertical="center"/>
    </xf>
    <xf numFmtId="0" fontId="8" fillId="0" borderId="43" xfId="0" applyFont="1" applyBorder="1" applyAlignment="1">
      <alignment horizontal="center" vertical="center" wrapText="1"/>
    </xf>
    <xf numFmtId="2" fontId="0" fillId="0" borderId="46" xfId="0" applyNumberFormat="1" applyBorder="1" applyAlignment="1">
      <alignment horizontal="center" vertical="center"/>
    </xf>
    <xf numFmtId="2" fontId="0" fillId="0" borderId="44" xfId="0" applyNumberFormat="1" applyBorder="1" applyAlignment="1">
      <alignment horizontal="center" vertical="center"/>
    </xf>
    <xf numFmtId="0" fontId="0" fillId="0" borderId="1" xfId="0" applyBorder="1" applyAlignment="1">
      <alignment wrapText="1" shrinkToFit="1"/>
    </xf>
    <xf numFmtId="0" fontId="0" fillId="0" borderId="7" xfId="0" applyBorder="1" applyAlignment="1">
      <alignment horizontal="left" vertical="center" wrapText="1"/>
    </xf>
    <xf numFmtId="2" fontId="0" fillId="0" borderId="18" xfId="0" applyNumberFormat="1" applyBorder="1" applyAlignment="1">
      <alignment horizontal="center" vertical="center"/>
    </xf>
    <xf numFmtId="1" fontId="0" fillId="0" borderId="45" xfId="0" applyNumberFormat="1" applyBorder="1" applyAlignment="1">
      <alignment horizontal="center" vertical="center" indent="4"/>
    </xf>
    <xf numFmtId="0" fontId="0" fillId="0" borderId="20" xfId="0" applyBorder="1" applyAlignment="1">
      <alignment horizontal="center" vertical="center" wrapText="1"/>
    </xf>
    <xf numFmtId="0" fontId="15" fillId="0" borderId="26" xfId="0" applyFont="1" applyBorder="1" applyAlignment="1">
      <alignment wrapText="1"/>
    </xf>
    <xf numFmtId="0" fontId="3" fillId="0" borderId="0" xfId="0" applyFont="1" applyAlignment="1">
      <alignment vertical="center" wrapText="1"/>
    </xf>
    <xf numFmtId="0" fontId="0" fillId="0" borderId="0" xfId="0" applyAlignment="1">
      <alignment horizontal="center" vertical="center"/>
    </xf>
    <xf numFmtId="0" fontId="0" fillId="0" borderId="1" xfId="0" applyBorder="1" applyAlignment="1">
      <alignment vertical="center"/>
    </xf>
    <xf numFmtId="37" fontId="12" fillId="2" borderId="1" xfId="2" applyNumberFormat="1" applyFont="1" applyFill="1" applyBorder="1" applyAlignment="1">
      <alignment horizontal="center" vertical="center" wrapText="1"/>
    </xf>
    <xf numFmtId="37" fontId="4" fillId="0" borderId="1" xfId="2" applyNumberFormat="1" applyFont="1" applyFill="1" applyBorder="1" applyAlignment="1">
      <alignment horizontal="center" vertical="center" wrapText="1"/>
    </xf>
    <xf numFmtId="0" fontId="4" fillId="0" borderId="1" xfId="0" applyFont="1" applyBorder="1" applyAlignment="1">
      <alignment horizontal="center" vertical="center" wrapText="1"/>
    </xf>
    <xf numFmtId="49" fontId="4" fillId="0" borderId="1" xfId="2" applyNumberFormat="1" applyFont="1" applyFill="1" applyBorder="1" applyAlignment="1">
      <alignment horizontal="center" vertical="center" wrapText="1"/>
    </xf>
    <xf numFmtId="14" fontId="4" fillId="0" borderId="1" xfId="0" applyNumberFormat="1" applyFont="1" applyBorder="1" applyAlignment="1">
      <alignment horizontal="center" vertical="center" wrapText="1"/>
    </xf>
    <xf numFmtId="164" fontId="12" fillId="0" borderId="7" xfId="3" applyFont="1" applyFill="1" applyBorder="1" applyAlignment="1">
      <alignment horizontal="center" vertical="center" wrapText="1"/>
    </xf>
    <xf numFmtId="164" fontId="4" fillId="0" borderId="1" xfId="3" applyFont="1" applyFill="1" applyBorder="1" applyAlignment="1">
      <alignment horizontal="center" vertical="center" wrapText="1"/>
    </xf>
    <xf numFmtId="1" fontId="4" fillId="0" borderId="1" xfId="0" applyNumberFormat="1" applyFont="1" applyBorder="1" applyAlignment="1">
      <alignment horizontal="center" vertical="center" wrapText="1"/>
    </xf>
    <xf numFmtId="3" fontId="4" fillId="0" borderId="1" xfId="0" applyNumberFormat="1" applyFont="1" applyBorder="1" applyAlignment="1">
      <alignment horizontal="center" vertical="center" wrapText="1"/>
    </xf>
    <xf numFmtId="37" fontId="12" fillId="2" borderId="7" xfId="2" applyNumberFormat="1" applyFont="1" applyFill="1" applyBorder="1" applyAlignment="1">
      <alignment horizontal="center" vertical="center" wrapText="1"/>
    </xf>
    <xf numFmtId="0" fontId="2" fillId="2" borderId="2" xfId="0" applyFont="1" applyFill="1" applyBorder="1" applyAlignment="1">
      <alignment horizontal="center" vertical="center" wrapText="1"/>
    </xf>
    <xf numFmtId="49" fontId="3" fillId="0" borderId="1" xfId="0" applyNumberFormat="1" applyFont="1" applyBorder="1" applyAlignment="1">
      <alignment horizontal="center" vertical="center" wrapText="1"/>
    </xf>
    <xf numFmtId="0" fontId="3" fillId="3" borderId="1" xfId="0" applyFont="1" applyFill="1" applyBorder="1" applyAlignment="1">
      <alignment horizontal="center" vertical="center" wrapText="1"/>
    </xf>
    <xf numFmtId="0" fontId="2" fillId="0" borderId="1" xfId="0" applyFont="1" applyBorder="1" applyAlignment="1">
      <alignment horizontal="center" vertical="center" wrapText="1"/>
    </xf>
    <xf numFmtId="14" fontId="3" fillId="0" borderId="1" xfId="0" applyNumberFormat="1" applyFont="1" applyBorder="1" applyAlignment="1">
      <alignment horizontal="center" vertical="center" wrapText="1"/>
    </xf>
    <xf numFmtId="0" fontId="18" fillId="0" borderId="35" xfId="0" applyFont="1" applyBorder="1" applyAlignment="1">
      <alignment horizontal="center" vertical="center" wrapText="1"/>
    </xf>
    <xf numFmtId="0" fontId="18" fillId="0" borderId="34" xfId="0" applyFont="1" applyBorder="1" applyAlignment="1">
      <alignment horizontal="center" vertical="center"/>
    </xf>
    <xf numFmtId="0" fontId="17" fillId="0" borderId="0" xfId="0" applyFont="1"/>
    <xf numFmtId="0" fontId="17" fillId="0" borderId="1" xfId="0" applyFont="1" applyBorder="1" applyAlignment="1">
      <alignment horizontal="center" vertical="center"/>
    </xf>
    <xf numFmtId="165" fontId="17" fillId="0" borderId="1" xfId="5" applyNumberFormat="1" applyFont="1" applyFill="1" applyBorder="1" applyAlignment="1">
      <alignment vertical="center"/>
    </xf>
    <xf numFmtId="0" fontId="17" fillId="0" borderId="13" xfId="0" applyFont="1" applyBorder="1" applyAlignment="1">
      <alignment vertical="center"/>
    </xf>
    <xf numFmtId="0" fontId="17" fillId="0" borderId="17" xfId="0" applyFont="1" applyBorder="1" applyAlignment="1">
      <alignment vertical="center"/>
    </xf>
    <xf numFmtId="0" fontId="17" fillId="0" borderId="23" xfId="0" applyFont="1" applyBorder="1" applyAlignment="1">
      <alignment vertical="center"/>
    </xf>
    <xf numFmtId="0" fontId="17" fillId="0" borderId="21" xfId="0" applyFont="1" applyBorder="1" applyAlignment="1">
      <alignment vertical="center"/>
    </xf>
    <xf numFmtId="0" fontId="18" fillId="2" borderId="28" xfId="0" applyFont="1" applyFill="1" applyBorder="1" applyAlignment="1">
      <alignment horizontal="center" vertical="center"/>
    </xf>
    <xf numFmtId="0" fontId="18" fillId="2" borderId="30" xfId="0" applyFont="1" applyFill="1" applyBorder="1" applyAlignment="1">
      <alignment horizontal="center" vertical="center"/>
    </xf>
    <xf numFmtId="0" fontId="12" fillId="0" borderId="0" xfId="0" applyFont="1" applyAlignment="1">
      <alignment vertical="center" wrapText="1"/>
    </xf>
    <xf numFmtId="0" fontId="7" fillId="0" borderId="2" xfId="0" applyFont="1" applyBorder="1" applyAlignment="1">
      <alignment horizontal="center" vertical="center" wrapText="1"/>
    </xf>
    <xf numFmtId="0" fontId="12" fillId="0" borderId="0" xfId="0" applyFont="1" applyAlignment="1">
      <alignment horizontal="center" vertical="center" wrapText="1"/>
    </xf>
    <xf numFmtId="0" fontId="3" fillId="0" borderId="0" xfId="0" applyFont="1" applyAlignment="1">
      <alignment horizontal="center" vertical="center" wrapText="1"/>
    </xf>
    <xf numFmtId="0" fontId="1" fillId="2" borderId="7" xfId="0" applyFont="1" applyFill="1" applyBorder="1" applyAlignment="1">
      <alignment horizontal="center" vertical="center" wrapText="1"/>
    </xf>
    <xf numFmtId="0" fontId="1" fillId="2" borderId="2" xfId="0" applyFont="1" applyFill="1" applyBorder="1" applyAlignment="1">
      <alignment horizontal="center"/>
    </xf>
    <xf numFmtId="0" fontId="1" fillId="2" borderId="59" xfId="0" applyFont="1" applyFill="1" applyBorder="1" applyAlignment="1">
      <alignment horizontal="center" vertical="center"/>
    </xf>
    <xf numFmtId="0" fontId="1" fillId="2" borderId="55" xfId="0" applyFont="1" applyFill="1" applyBorder="1" applyAlignment="1">
      <alignment horizontal="center" vertical="center" wrapText="1"/>
    </xf>
    <xf numFmtId="0" fontId="0" fillId="3" borderId="59" xfId="0" applyFill="1" applyBorder="1" applyAlignment="1">
      <alignment horizontal="center" vertical="center"/>
    </xf>
    <xf numFmtId="0" fontId="8" fillId="3" borderId="55" xfId="0" applyFont="1" applyFill="1" applyBorder="1" applyAlignment="1">
      <alignment horizontal="center" vertical="center" wrapText="1"/>
    </xf>
    <xf numFmtId="0" fontId="1" fillId="2" borderId="60" xfId="0" applyFont="1" applyFill="1" applyBorder="1" applyAlignment="1">
      <alignment horizontal="center"/>
    </xf>
    <xf numFmtId="0" fontId="1" fillId="2" borderId="56" xfId="0" applyFont="1" applyFill="1" applyBorder="1" applyAlignment="1">
      <alignment horizontal="center"/>
    </xf>
    <xf numFmtId="0" fontId="1" fillId="2" borderId="57" xfId="0" applyFont="1" applyFill="1" applyBorder="1" applyAlignment="1">
      <alignment horizontal="center" wrapText="1"/>
    </xf>
    <xf numFmtId="0" fontId="0" fillId="3" borderId="55" xfId="0" applyFill="1" applyBorder="1" applyAlignment="1">
      <alignment horizontal="center" vertical="center"/>
    </xf>
    <xf numFmtId="0" fontId="2" fillId="2" borderId="60" xfId="0" applyFont="1" applyFill="1" applyBorder="1" applyAlignment="1">
      <alignment horizontal="center"/>
    </xf>
    <xf numFmtId="0" fontId="1" fillId="2" borderId="57" xfId="0" applyFont="1" applyFill="1" applyBorder="1" applyAlignment="1">
      <alignment horizontal="center"/>
    </xf>
    <xf numFmtId="0" fontId="2" fillId="2" borderId="5" xfId="0" applyFont="1" applyFill="1" applyBorder="1" applyAlignment="1">
      <alignment horizontal="center" vertical="center" wrapText="1"/>
    </xf>
    <xf numFmtId="0" fontId="1" fillId="2" borderId="53" xfId="0" applyFont="1" applyFill="1" applyBorder="1" applyAlignment="1">
      <alignment horizontal="center" vertical="center" wrapText="1"/>
    </xf>
    <xf numFmtId="0" fontId="6" fillId="2" borderId="58" xfId="0" applyFont="1" applyFill="1" applyBorder="1" applyAlignment="1">
      <alignment horizontal="center" vertical="center" wrapText="1"/>
    </xf>
    <xf numFmtId="1" fontId="0" fillId="0" borderId="55" xfId="0" applyNumberFormat="1" applyBorder="1" applyAlignment="1">
      <alignment horizontal="center" vertical="center"/>
    </xf>
    <xf numFmtId="0" fontId="6" fillId="2" borderId="60" xfId="0" applyFont="1" applyFill="1" applyBorder="1" applyAlignment="1">
      <alignment horizontal="center" vertical="center" wrapText="1"/>
    </xf>
    <xf numFmtId="1" fontId="1" fillId="0" borderId="56" xfId="0" applyNumberFormat="1" applyFont="1" applyBorder="1" applyAlignment="1">
      <alignment horizontal="center" vertical="center"/>
    </xf>
    <xf numFmtId="1" fontId="0" fillId="0" borderId="0" xfId="0" applyNumberFormat="1"/>
    <xf numFmtId="0" fontId="3" fillId="0" borderId="2" xfId="0" applyFont="1" applyBorder="1" applyAlignment="1">
      <alignment horizontal="center" vertical="center" wrapText="1"/>
    </xf>
    <xf numFmtId="0" fontId="0" fillId="0" borderId="0" xfId="0" applyAlignment="1">
      <alignment vertical="center" wrapText="1"/>
    </xf>
    <xf numFmtId="0" fontId="0" fillId="0" borderId="1" xfId="0" applyBorder="1" applyAlignment="1">
      <alignment vertical="center" wrapText="1" shrinkToFit="1"/>
    </xf>
    <xf numFmtId="0" fontId="0" fillId="0" borderId="17" xfId="0" applyBorder="1" applyAlignment="1">
      <alignment horizontal="center" vertical="center" wrapText="1"/>
    </xf>
    <xf numFmtId="0" fontId="0" fillId="0" borderId="18" xfId="0" applyBorder="1" applyAlignment="1">
      <alignment horizontal="center" vertical="center" wrapText="1"/>
    </xf>
    <xf numFmtId="0" fontId="0" fillId="0" borderId="19" xfId="0" applyBorder="1" applyAlignment="1">
      <alignment horizontal="center" vertical="center" wrapText="1"/>
    </xf>
    <xf numFmtId="167" fontId="0" fillId="0" borderId="17" xfId="6" applyNumberFormat="1" applyFont="1" applyBorder="1" applyAlignment="1">
      <alignment horizontal="center" vertical="center" wrapText="1"/>
    </xf>
    <xf numFmtId="167" fontId="0" fillId="0" borderId="18" xfId="0" applyNumberFormat="1" applyBorder="1" applyAlignment="1">
      <alignment horizontal="center" vertical="center"/>
    </xf>
    <xf numFmtId="10" fontId="0" fillId="0" borderId="1" xfId="0" applyNumberFormat="1" applyBorder="1" applyAlignment="1">
      <alignment horizontal="center" vertical="center"/>
    </xf>
    <xf numFmtId="0" fontId="16" fillId="0" borderId="0" xfId="0" applyFont="1"/>
    <xf numFmtId="0" fontId="0" fillId="0" borderId="50" xfId="0" applyBorder="1" applyAlignment="1">
      <alignment horizontal="center" vertical="center"/>
    </xf>
    <xf numFmtId="0" fontId="1" fillId="2" borderId="7" xfId="0" applyFont="1" applyFill="1" applyBorder="1" applyAlignment="1">
      <alignment horizontal="center" vertical="center"/>
    </xf>
    <xf numFmtId="0" fontId="0" fillId="0" borderId="53" xfId="0" applyBorder="1" applyAlignment="1">
      <alignment vertical="center"/>
    </xf>
    <xf numFmtId="0" fontId="0" fillId="0" borderId="56" xfId="0" applyBorder="1" applyAlignment="1">
      <alignment horizontal="left" vertical="center" wrapText="1"/>
    </xf>
    <xf numFmtId="0" fontId="0" fillId="0" borderId="58" xfId="0" applyBorder="1" applyAlignment="1">
      <alignment horizontal="center" vertical="center" wrapText="1"/>
    </xf>
    <xf numFmtId="0" fontId="0" fillId="0" borderId="70" xfId="0" applyBorder="1" applyAlignment="1">
      <alignment horizontal="center" vertical="center"/>
    </xf>
    <xf numFmtId="1" fontId="0" fillId="0" borderId="54" xfId="0" applyNumberFormat="1" applyBorder="1" applyAlignment="1">
      <alignment horizontal="center" vertical="center"/>
    </xf>
    <xf numFmtId="0" fontId="0" fillId="0" borderId="59" xfId="0" applyBorder="1" applyAlignment="1">
      <alignment horizontal="center" vertical="center" wrapText="1"/>
    </xf>
    <xf numFmtId="1" fontId="0" fillId="0" borderId="55" xfId="0" applyNumberFormat="1" applyBorder="1" applyAlignment="1">
      <alignment horizontal="center" vertical="center" wrapText="1"/>
    </xf>
    <xf numFmtId="0" fontId="0" fillId="0" borderId="59" xfId="0" applyBorder="1" applyAlignment="1">
      <alignment horizontal="center" vertical="center"/>
    </xf>
    <xf numFmtId="0" fontId="0" fillId="0" borderId="60" xfId="0" applyBorder="1" applyAlignment="1">
      <alignment horizontal="center" vertical="center"/>
    </xf>
    <xf numFmtId="0" fontId="0" fillId="0" borderId="72" xfId="0" applyBorder="1" applyAlignment="1">
      <alignment horizontal="center" vertical="center"/>
    </xf>
    <xf numFmtId="1" fontId="0" fillId="0" borderId="57" xfId="0" applyNumberFormat="1" applyBorder="1" applyAlignment="1">
      <alignment horizontal="center" vertical="center"/>
    </xf>
    <xf numFmtId="0" fontId="0" fillId="0" borderId="56" xfId="0" applyBorder="1" applyAlignment="1">
      <alignment horizontal="center" vertical="center"/>
    </xf>
    <xf numFmtId="0" fontId="1" fillId="2" borderId="5" xfId="0" applyFont="1" applyFill="1" applyBorder="1" applyAlignment="1">
      <alignment horizontal="center" vertical="center"/>
    </xf>
    <xf numFmtId="0" fontId="0" fillId="0" borderId="53" xfId="0" applyBorder="1" applyAlignment="1">
      <alignment horizontal="center" vertical="center"/>
    </xf>
    <xf numFmtId="0" fontId="1" fillId="2" borderId="2" xfId="0" applyFont="1" applyFill="1" applyBorder="1" applyAlignment="1">
      <alignment horizontal="center" vertical="center" wrapText="1"/>
    </xf>
    <xf numFmtId="1" fontId="20" fillId="0" borderId="55" xfId="0" applyNumberFormat="1" applyFont="1" applyBorder="1" applyAlignment="1">
      <alignment horizontal="center" vertical="center" wrapText="1"/>
    </xf>
    <xf numFmtId="0" fontId="20" fillId="0" borderId="58" xfId="0" applyFont="1" applyBorder="1" applyAlignment="1">
      <alignment wrapText="1"/>
    </xf>
    <xf numFmtId="0" fontId="20" fillId="0" borderId="59" xfId="0" applyFont="1" applyBorder="1" applyAlignment="1">
      <alignment wrapText="1"/>
    </xf>
    <xf numFmtId="0" fontId="20" fillId="0" borderId="60" xfId="0" applyFont="1" applyBorder="1" applyAlignment="1">
      <alignment wrapText="1"/>
    </xf>
    <xf numFmtId="0" fontId="0" fillId="3" borderId="1" xfId="0" applyFill="1" applyBorder="1" applyAlignment="1">
      <alignment horizontal="center" vertical="center" wrapText="1"/>
    </xf>
    <xf numFmtId="9" fontId="0" fillId="0" borderId="1" xfId="0" applyNumberFormat="1" applyBorder="1" applyAlignment="1">
      <alignment horizontal="center" vertical="center"/>
    </xf>
    <xf numFmtId="1" fontId="0" fillId="0" borderId="54" xfId="0" applyNumberFormat="1" applyBorder="1" applyAlignment="1">
      <alignment horizontal="center" vertical="center" wrapText="1"/>
    </xf>
    <xf numFmtId="0" fontId="1" fillId="2" borderId="2" xfId="0" applyFont="1" applyFill="1" applyBorder="1" applyAlignment="1">
      <alignment horizontal="center" vertical="center"/>
    </xf>
    <xf numFmtId="0" fontId="1" fillId="2" borderId="74" xfId="0" applyFont="1" applyFill="1" applyBorder="1" applyAlignment="1">
      <alignment horizontal="center" vertical="center" wrapText="1"/>
    </xf>
    <xf numFmtId="0" fontId="1" fillId="2" borderId="60" xfId="0" applyFont="1" applyFill="1" applyBorder="1" applyAlignment="1">
      <alignment horizontal="center" vertical="center"/>
    </xf>
    <xf numFmtId="0" fontId="1" fillId="2" borderId="56" xfId="0" applyFont="1" applyFill="1" applyBorder="1" applyAlignment="1">
      <alignment horizontal="center" vertical="center"/>
    </xf>
    <xf numFmtId="0" fontId="20" fillId="0" borderId="1" xfId="0" applyFont="1" applyBorder="1" applyAlignment="1">
      <alignment horizontal="center" vertical="center" wrapText="1"/>
    </xf>
    <xf numFmtId="0" fontId="1" fillId="2" borderId="59" xfId="0" applyFont="1" applyFill="1" applyBorder="1" applyAlignment="1">
      <alignment horizontal="center" vertical="center" wrapText="1"/>
    </xf>
    <xf numFmtId="0" fontId="20" fillId="0" borderId="59" xfId="0" applyFont="1" applyBorder="1" applyAlignment="1">
      <alignment horizontal="center" vertical="center" wrapText="1"/>
    </xf>
    <xf numFmtId="0" fontId="0" fillId="0" borderId="57" xfId="0" applyBorder="1"/>
    <xf numFmtId="0" fontId="0" fillId="3" borderId="2" xfId="0" applyFill="1" applyBorder="1" applyAlignment="1">
      <alignment horizontal="center" vertical="center"/>
    </xf>
    <xf numFmtId="0" fontId="1" fillId="2" borderId="78" xfId="0" applyFont="1" applyFill="1" applyBorder="1" applyAlignment="1">
      <alignment horizontal="center"/>
    </xf>
    <xf numFmtId="0" fontId="21" fillId="0" borderId="59" xfId="0" applyFont="1" applyBorder="1" applyAlignment="1">
      <alignment horizontal="center" vertical="center" wrapText="1"/>
    </xf>
    <xf numFmtId="1" fontId="16" fillId="0" borderId="1" xfId="0" applyNumberFormat="1" applyFont="1" applyBorder="1" applyAlignment="1">
      <alignment horizontal="center" vertical="center"/>
    </xf>
    <xf numFmtId="0" fontId="4" fillId="0" borderId="59" xfId="0" applyFont="1" applyBorder="1" applyAlignment="1">
      <alignment horizontal="center" vertical="center" wrapText="1"/>
    </xf>
    <xf numFmtId="1" fontId="3" fillId="0" borderId="1" xfId="0" applyNumberFormat="1" applyFont="1" applyBorder="1" applyAlignment="1">
      <alignment horizontal="center" vertical="center"/>
    </xf>
    <xf numFmtId="0" fontId="0" fillId="3" borderId="0" xfId="0" applyFill="1" applyAlignment="1">
      <alignment horizontal="center" vertical="center"/>
    </xf>
    <xf numFmtId="0" fontId="8" fillId="3" borderId="2" xfId="0" applyFont="1" applyFill="1" applyBorder="1" applyAlignment="1">
      <alignment horizontal="center" vertical="center" wrapText="1"/>
    </xf>
    <xf numFmtId="0" fontId="2" fillId="2" borderId="78" xfId="0" applyFont="1" applyFill="1" applyBorder="1" applyAlignment="1">
      <alignment horizontal="center"/>
    </xf>
    <xf numFmtId="0" fontId="3" fillId="3" borderId="1" xfId="0" applyFont="1" applyFill="1" applyBorder="1" applyAlignment="1">
      <alignment horizontal="center" vertical="center"/>
    </xf>
    <xf numFmtId="0" fontId="3" fillId="5" borderId="1" xfId="0" applyFont="1" applyFill="1" applyBorder="1" applyAlignment="1">
      <alignment horizontal="center" vertical="center" wrapText="1"/>
    </xf>
    <xf numFmtId="49" fontId="3" fillId="5" borderId="1" xfId="0" applyNumberFormat="1" applyFont="1" applyFill="1" applyBorder="1" applyAlignment="1">
      <alignment horizontal="center" vertical="center" wrapText="1"/>
    </xf>
    <xf numFmtId="0" fontId="2" fillId="5" borderId="1" xfId="0" applyFont="1" applyFill="1" applyBorder="1" applyAlignment="1">
      <alignment horizontal="center" vertical="center" wrapText="1"/>
    </xf>
    <xf numFmtId="0" fontId="0" fillId="5" borderId="0" xfId="0" applyFill="1" applyAlignment="1">
      <alignment horizontal="center" vertical="center" wrapText="1"/>
    </xf>
    <xf numFmtId="0" fontId="22" fillId="0" borderId="1" xfId="0" applyFont="1" applyBorder="1" applyAlignment="1">
      <alignment horizontal="center" vertical="center" wrapText="1"/>
    </xf>
    <xf numFmtId="0" fontId="22" fillId="0" borderId="1" xfId="0" applyFont="1" applyBorder="1" applyAlignment="1">
      <alignment horizontal="center"/>
    </xf>
    <xf numFmtId="0" fontId="22" fillId="0" borderId="1" xfId="0" applyFont="1" applyBorder="1" applyAlignment="1">
      <alignment horizontal="center" wrapText="1"/>
    </xf>
    <xf numFmtId="0" fontId="3" fillId="6" borderId="2" xfId="0" applyFont="1" applyFill="1" applyBorder="1" applyAlignment="1">
      <alignment horizontal="center" vertical="center" wrapText="1"/>
    </xf>
    <xf numFmtId="49" fontId="3" fillId="6" borderId="1" xfId="0" applyNumberFormat="1" applyFont="1" applyFill="1" applyBorder="1" applyAlignment="1">
      <alignment horizontal="center" vertical="center" wrapText="1"/>
    </xf>
    <xf numFmtId="0" fontId="3" fillId="6" borderId="1" xfId="0" applyFont="1" applyFill="1" applyBorder="1" applyAlignment="1">
      <alignment horizontal="center" vertical="center" wrapText="1"/>
    </xf>
    <xf numFmtId="0" fontId="2" fillId="6" borderId="1" xfId="0" applyFont="1" applyFill="1" applyBorder="1" applyAlignment="1">
      <alignment horizontal="center" vertical="center" wrapText="1"/>
    </xf>
    <xf numFmtId="0" fontId="17" fillId="0" borderId="44" xfId="0" applyFont="1" applyBorder="1" applyAlignment="1">
      <alignment vertical="center"/>
    </xf>
    <xf numFmtId="0" fontId="0" fillId="0" borderId="1" xfId="0" applyBorder="1" applyAlignment="1">
      <alignment horizontal="center"/>
    </xf>
    <xf numFmtId="14" fontId="0" fillId="0" borderId="1" xfId="0" applyNumberFormat="1" applyBorder="1" applyAlignment="1">
      <alignment horizontal="center"/>
    </xf>
    <xf numFmtId="3" fontId="0" fillId="0" borderId="1" xfId="5" applyNumberFormat="1" applyFont="1" applyBorder="1" applyAlignment="1">
      <alignment horizontal="center" vertical="center"/>
    </xf>
    <xf numFmtId="3" fontId="0" fillId="0" borderId="1" xfId="5" applyNumberFormat="1" applyFont="1" applyBorder="1" applyAlignment="1">
      <alignment vertical="center"/>
    </xf>
    <xf numFmtId="2" fontId="0" fillId="0" borderId="1" xfId="0" applyNumberFormat="1" applyBorder="1" applyAlignment="1">
      <alignment vertical="center"/>
    </xf>
    <xf numFmtId="10" fontId="0" fillId="0" borderId="1" xfId="1" applyNumberFormat="1" applyFont="1" applyBorder="1" applyAlignment="1">
      <alignment vertical="center"/>
    </xf>
    <xf numFmtId="2" fontId="23" fillId="0" borderId="22" xfId="0" applyNumberFormat="1" applyFont="1" applyBorder="1" applyAlignment="1">
      <alignment horizontal="center" vertical="center"/>
    </xf>
    <xf numFmtId="43" fontId="23" fillId="0" borderId="19" xfId="6" applyFont="1" applyBorder="1" applyAlignment="1">
      <alignment horizontal="center" vertical="center"/>
    </xf>
    <xf numFmtId="43" fontId="0" fillId="0" borderId="1" xfId="6" applyFont="1" applyBorder="1" applyAlignment="1">
      <alignment horizontal="center"/>
    </xf>
    <xf numFmtId="4" fontId="0" fillId="0" borderId="20" xfId="0" applyNumberFormat="1" applyBorder="1" applyAlignment="1">
      <alignment horizontal="center" vertical="center"/>
    </xf>
    <xf numFmtId="0" fontId="0" fillId="0" borderId="79" xfId="0" applyBorder="1" applyAlignment="1">
      <alignment horizontal="center" vertical="center"/>
    </xf>
    <xf numFmtId="0" fontId="0" fillId="0" borderId="79" xfId="0" applyBorder="1" applyAlignment="1">
      <alignment horizontal="center" vertical="center" wrapText="1"/>
    </xf>
    <xf numFmtId="2" fontId="0" fillId="0" borderId="79" xfId="0" applyNumberFormat="1" applyBorder="1" applyAlignment="1">
      <alignment horizontal="center" vertical="center"/>
    </xf>
    <xf numFmtId="14" fontId="3" fillId="0" borderId="0" xfId="0" applyNumberFormat="1" applyFont="1" applyAlignment="1">
      <alignment wrapText="1"/>
    </xf>
    <xf numFmtId="164" fontId="12" fillId="0" borderId="1" xfId="3" applyFont="1" applyFill="1" applyBorder="1" applyAlignment="1">
      <alignment horizontal="center" vertical="center" wrapText="1"/>
    </xf>
    <xf numFmtId="0" fontId="1" fillId="2" borderId="80" xfId="0" applyFont="1" applyFill="1" applyBorder="1" applyAlignment="1">
      <alignment horizontal="center" vertical="center"/>
    </xf>
    <xf numFmtId="1" fontId="0" fillId="0" borderId="0" xfId="0" applyNumberFormat="1" applyAlignment="1">
      <alignment horizontal="center" vertical="center" indent="4"/>
    </xf>
    <xf numFmtId="0" fontId="1" fillId="2" borderId="34" xfId="0" applyFont="1" applyFill="1" applyBorder="1" applyAlignment="1">
      <alignment horizontal="center" vertical="center"/>
    </xf>
    <xf numFmtId="0" fontId="1" fillId="2" borderId="35" xfId="0" applyFont="1" applyFill="1" applyBorder="1" applyAlignment="1">
      <alignment horizontal="center" vertical="center"/>
    </xf>
    <xf numFmtId="0" fontId="1" fillId="2" borderId="81" xfId="0" applyFont="1" applyFill="1" applyBorder="1" applyAlignment="1">
      <alignment horizontal="center" vertical="center"/>
    </xf>
    <xf numFmtId="0" fontId="0" fillId="0" borderId="82" xfId="0" applyBorder="1"/>
    <xf numFmtId="4" fontId="0" fillId="0" borderId="17" xfId="0" applyNumberFormat="1" applyBorder="1" applyAlignment="1">
      <alignment horizontal="center" vertical="center"/>
    </xf>
    <xf numFmtId="2" fontId="0" fillId="0" borderId="17" xfId="0" applyNumberFormat="1" applyBorder="1" applyAlignment="1">
      <alignment horizontal="center" vertical="center"/>
    </xf>
    <xf numFmtId="1" fontId="0" fillId="0" borderId="44" xfId="0" applyNumberFormat="1" applyBorder="1" applyAlignment="1">
      <alignment horizontal="center" vertical="center"/>
    </xf>
    <xf numFmtId="0" fontId="8" fillId="0" borderId="24" xfId="0" applyFont="1" applyBorder="1" applyAlignment="1">
      <alignment horizontal="center" vertical="center" wrapText="1"/>
    </xf>
    <xf numFmtId="4" fontId="0" fillId="0" borderId="0" xfId="0" applyNumberFormat="1"/>
    <xf numFmtId="0" fontId="0" fillId="0" borderId="82" xfId="0" applyBorder="1" applyAlignment="1">
      <alignment vertical="center"/>
    </xf>
    <xf numFmtId="43" fontId="0" fillId="0" borderId="20" xfId="0" applyNumberFormat="1" applyBorder="1" applyAlignment="1">
      <alignment horizontal="center" vertical="center"/>
    </xf>
    <xf numFmtId="0" fontId="0" fillId="0" borderId="42" xfId="0" applyBorder="1" applyAlignment="1">
      <alignment horizontal="center" vertical="center" wrapText="1"/>
    </xf>
    <xf numFmtId="0" fontId="0" fillId="0" borderId="1" xfId="0" applyBorder="1"/>
    <xf numFmtId="0" fontId="3" fillId="0" borderId="56" xfId="0" applyFont="1" applyBorder="1" applyAlignment="1">
      <alignment horizontal="center" vertical="center"/>
    </xf>
    <xf numFmtId="0" fontId="0" fillId="0" borderId="64" xfId="0" applyBorder="1" applyAlignment="1">
      <alignment horizontal="center" vertical="center"/>
    </xf>
    <xf numFmtId="0" fontId="0" fillId="0" borderId="66" xfId="0" applyBorder="1" applyAlignment="1">
      <alignment horizontal="center" vertical="center"/>
    </xf>
    <xf numFmtId="0" fontId="0" fillId="0" borderId="68" xfId="0" applyBorder="1" applyAlignment="1">
      <alignment horizontal="center" vertical="center"/>
    </xf>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0" fillId="0" borderId="71" xfId="0" applyBorder="1" applyAlignment="1">
      <alignment horizontal="center" vertical="center"/>
    </xf>
    <xf numFmtId="0" fontId="0" fillId="0" borderId="6" xfId="0" applyBorder="1" applyAlignment="1">
      <alignment horizontal="center" vertical="center"/>
    </xf>
    <xf numFmtId="0" fontId="0" fillId="0" borderId="73" xfId="0" applyBorder="1" applyAlignment="1">
      <alignment horizontal="center" vertical="center"/>
    </xf>
    <xf numFmtId="0" fontId="0" fillId="0" borderId="7" xfId="0" applyBorder="1" applyAlignment="1">
      <alignment horizontal="center" vertical="center"/>
    </xf>
    <xf numFmtId="0" fontId="0" fillId="0" borderId="5" xfId="0" applyBorder="1" applyAlignment="1">
      <alignment horizontal="center" vertical="center"/>
    </xf>
    <xf numFmtId="0" fontId="1" fillId="2" borderId="2" xfId="0" applyFont="1" applyFill="1" applyBorder="1" applyAlignment="1">
      <alignment horizontal="center" vertical="center" wrapText="1"/>
    </xf>
    <xf numFmtId="0" fontId="1" fillId="2" borderId="49" xfId="0" applyFont="1" applyFill="1" applyBorder="1" applyAlignment="1">
      <alignment horizontal="center" vertical="center"/>
    </xf>
    <xf numFmtId="0" fontId="1" fillId="2" borderId="50" xfId="0" applyFont="1" applyFill="1" applyBorder="1" applyAlignment="1">
      <alignment horizontal="center" vertical="center"/>
    </xf>
    <xf numFmtId="1" fontId="20" fillId="0" borderId="65" xfId="0" applyNumberFormat="1" applyFont="1" applyBorder="1" applyAlignment="1">
      <alignment horizontal="center" vertical="center" wrapText="1"/>
    </xf>
    <xf numFmtId="1" fontId="20" fillId="0" borderId="67" xfId="0" applyNumberFormat="1" applyFont="1" applyBorder="1" applyAlignment="1">
      <alignment horizontal="center" vertical="center" wrapText="1"/>
    </xf>
    <xf numFmtId="1" fontId="20" fillId="0" borderId="69" xfId="0" applyNumberFormat="1" applyFont="1" applyBorder="1" applyAlignment="1">
      <alignment horizontal="center" vertical="center" wrapText="1"/>
    </xf>
    <xf numFmtId="0" fontId="2" fillId="2" borderId="1"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7" xfId="0" applyFont="1" applyBorder="1" applyAlignment="1">
      <alignment horizontal="center" vertical="center" wrapText="1"/>
    </xf>
    <xf numFmtId="0" fontId="3" fillId="0" borderId="5" xfId="0" applyFont="1" applyBorder="1" applyAlignment="1">
      <alignment horizontal="center" vertical="center" wrapText="1"/>
    </xf>
    <xf numFmtId="0" fontId="3" fillId="3" borderId="7" xfId="0" applyFont="1" applyFill="1" applyBorder="1" applyAlignment="1">
      <alignment horizontal="center" vertical="center" wrapText="1"/>
    </xf>
    <xf numFmtId="0" fontId="3" fillId="3" borderId="5" xfId="0" applyFont="1" applyFill="1" applyBorder="1" applyAlignment="1">
      <alignment horizontal="center" vertical="center" wrapText="1"/>
    </xf>
    <xf numFmtId="49" fontId="3" fillId="0" borderId="7" xfId="0" applyNumberFormat="1" applyFont="1" applyBorder="1" applyAlignment="1">
      <alignment horizontal="center" vertical="center" wrapText="1"/>
    </xf>
    <xf numFmtId="49" fontId="3" fillId="0" borderId="5" xfId="0" applyNumberFormat="1" applyFont="1" applyBorder="1" applyAlignment="1">
      <alignment horizontal="center" vertical="center" wrapText="1"/>
    </xf>
    <xf numFmtId="0" fontId="2" fillId="0" borderId="7" xfId="0" applyFont="1" applyBorder="1" applyAlignment="1">
      <alignment horizontal="center" vertical="center" wrapText="1"/>
    </xf>
    <xf numFmtId="0" fontId="2" fillId="0" borderId="5" xfId="0" applyFont="1" applyBorder="1" applyAlignment="1">
      <alignment horizontal="center" vertical="center" wrapText="1"/>
    </xf>
    <xf numFmtId="0" fontId="2" fillId="2" borderId="39" xfId="0" applyFont="1" applyFill="1" applyBorder="1" applyAlignment="1">
      <alignment horizontal="center" vertical="center" wrapText="1"/>
    </xf>
    <xf numFmtId="0" fontId="2" fillId="2" borderId="40"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49" xfId="0" applyFont="1" applyFill="1" applyBorder="1" applyAlignment="1">
      <alignment horizontal="center" vertical="center" wrapText="1"/>
    </xf>
    <xf numFmtId="0" fontId="2" fillId="2" borderId="50" xfId="0" applyFont="1" applyFill="1" applyBorder="1" applyAlignment="1">
      <alignment horizontal="center" vertical="center" wrapText="1"/>
    </xf>
    <xf numFmtId="0" fontId="3" fillId="0" borderId="6" xfId="0" applyFont="1" applyBorder="1" applyAlignment="1">
      <alignment horizontal="center" vertical="center" wrapText="1"/>
    </xf>
    <xf numFmtId="0" fontId="2" fillId="6" borderId="1" xfId="0" applyFont="1" applyFill="1" applyBorder="1" applyAlignment="1">
      <alignment horizontal="center" vertical="center" wrapText="1"/>
    </xf>
    <xf numFmtId="0" fontId="19" fillId="2" borderId="61" xfId="0" applyFont="1" applyFill="1" applyBorder="1" applyAlignment="1">
      <alignment horizontal="center" wrapText="1"/>
    </xf>
    <xf numFmtId="0" fontId="19" fillId="2" borderId="62" xfId="0" applyFont="1" applyFill="1" applyBorder="1" applyAlignment="1">
      <alignment horizontal="center" wrapText="1"/>
    </xf>
    <xf numFmtId="0" fontId="6" fillId="4" borderId="1" xfId="0" applyFont="1" applyFill="1" applyBorder="1" applyAlignment="1">
      <alignment horizontal="center" vertical="center"/>
    </xf>
    <xf numFmtId="0" fontId="2" fillId="4" borderId="1" xfId="0" applyFont="1" applyFill="1" applyBorder="1" applyAlignment="1">
      <alignment horizontal="center" vertical="center"/>
    </xf>
    <xf numFmtId="0" fontId="6" fillId="4" borderId="1" xfId="0" applyFont="1" applyFill="1" applyBorder="1" applyAlignment="1">
      <alignment horizontal="center" vertical="center" wrapText="1"/>
    </xf>
    <xf numFmtId="37" fontId="12" fillId="2" borderId="7" xfId="2" applyNumberFormat="1" applyFont="1" applyFill="1" applyBorder="1" applyAlignment="1">
      <alignment horizontal="center" vertical="center" wrapText="1"/>
    </xf>
    <xf numFmtId="37" fontId="12" fillId="2" borderId="6" xfId="2" applyNumberFormat="1" applyFont="1" applyFill="1" applyBorder="1" applyAlignment="1">
      <alignment horizontal="center" vertical="center" wrapText="1"/>
    </xf>
    <xf numFmtId="37" fontId="12" fillId="2" borderId="5" xfId="2" applyNumberFormat="1" applyFont="1" applyFill="1" applyBorder="1" applyAlignment="1">
      <alignment horizontal="center" vertical="center" wrapText="1"/>
    </xf>
    <xf numFmtId="1" fontId="4" fillId="0" borderId="7" xfId="0" applyNumberFormat="1" applyFont="1" applyBorder="1" applyAlignment="1">
      <alignment horizontal="center" vertical="center" wrapText="1"/>
    </xf>
    <xf numFmtId="1" fontId="4" fillId="0" borderId="6" xfId="0" applyNumberFormat="1" applyFont="1" applyBorder="1" applyAlignment="1">
      <alignment horizontal="center" vertical="center" wrapText="1"/>
    </xf>
    <xf numFmtId="1" fontId="4" fillId="0" borderId="5" xfId="0" applyNumberFormat="1" applyFont="1" applyBorder="1" applyAlignment="1">
      <alignment horizontal="center" vertical="center" wrapText="1"/>
    </xf>
    <xf numFmtId="164" fontId="12" fillId="0" borderId="7" xfId="3" applyFont="1" applyFill="1" applyBorder="1" applyAlignment="1">
      <alignment horizontal="center" vertical="center" wrapText="1"/>
    </xf>
    <xf numFmtId="164" fontId="12" fillId="0" borderId="6" xfId="3" applyFont="1" applyFill="1" applyBorder="1" applyAlignment="1">
      <alignment horizontal="center" vertical="center" wrapText="1"/>
    </xf>
    <xf numFmtId="164" fontId="12" fillId="0" borderId="5" xfId="3" applyFont="1" applyFill="1" applyBorder="1" applyAlignment="1">
      <alignment horizontal="center" vertical="center" wrapText="1"/>
    </xf>
    <xf numFmtId="164" fontId="4" fillId="0" borderId="7" xfId="3" applyFont="1" applyFill="1" applyBorder="1" applyAlignment="1">
      <alignment horizontal="center" vertical="center" wrapText="1"/>
    </xf>
    <xf numFmtId="164" fontId="4" fillId="0" borderId="6" xfId="3" applyFont="1" applyFill="1" applyBorder="1" applyAlignment="1">
      <alignment horizontal="center" vertical="center" wrapText="1"/>
    </xf>
    <xf numFmtId="164" fontId="4" fillId="0" borderId="5" xfId="3" applyFont="1" applyFill="1" applyBorder="1" applyAlignment="1">
      <alignment horizontal="center" vertical="center" wrapText="1"/>
    </xf>
    <xf numFmtId="37" fontId="4" fillId="0" borderId="7" xfId="2" applyNumberFormat="1" applyFont="1" applyFill="1" applyBorder="1" applyAlignment="1">
      <alignment horizontal="center" vertical="center" wrapText="1"/>
    </xf>
    <xf numFmtId="37" fontId="4" fillId="0" borderId="6" xfId="2" applyNumberFormat="1" applyFont="1" applyFill="1" applyBorder="1" applyAlignment="1">
      <alignment horizontal="center" vertical="center" wrapText="1"/>
    </xf>
    <xf numFmtId="37" fontId="4" fillId="0" borderId="5" xfId="2" applyNumberFormat="1" applyFont="1" applyFill="1" applyBorder="1" applyAlignment="1">
      <alignment horizontal="center" vertical="center" wrapText="1"/>
    </xf>
    <xf numFmtId="49" fontId="4" fillId="0" borderId="7" xfId="2" applyNumberFormat="1" applyFont="1" applyFill="1" applyBorder="1" applyAlignment="1">
      <alignment horizontal="center" vertical="center" wrapText="1"/>
    </xf>
    <xf numFmtId="49" fontId="4" fillId="0" borderId="6" xfId="2" applyNumberFormat="1" applyFont="1" applyFill="1" applyBorder="1" applyAlignment="1">
      <alignment horizontal="center" vertical="center" wrapText="1"/>
    </xf>
    <xf numFmtId="49" fontId="4" fillId="0" borderId="5" xfId="2" applyNumberFormat="1" applyFont="1" applyFill="1" applyBorder="1" applyAlignment="1">
      <alignment horizontal="center" vertical="center" wrapText="1"/>
    </xf>
    <xf numFmtId="0" fontId="4" fillId="0" borderId="7" xfId="0" applyFont="1" applyBorder="1" applyAlignment="1">
      <alignment horizontal="center" vertical="center" wrapText="1"/>
    </xf>
    <xf numFmtId="0" fontId="4" fillId="0" borderId="6" xfId="0" applyFont="1" applyBorder="1" applyAlignment="1">
      <alignment horizontal="center" vertical="center" wrapText="1"/>
    </xf>
    <xf numFmtId="0" fontId="4" fillId="0" borderId="5" xfId="0" applyFont="1" applyBorder="1" applyAlignment="1">
      <alignment horizontal="center" vertical="center" wrapText="1"/>
    </xf>
    <xf numFmtId="0" fontId="10" fillId="2" borderId="86" xfId="0" applyFont="1" applyFill="1" applyBorder="1" applyAlignment="1">
      <alignment horizontal="center" vertical="center" wrapText="1"/>
    </xf>
    <xf numFmtId="0" fontId="10" fillId="2" borderId="87" xfId="0" applyFont="1" applyFill="1" applyBorder="1" applyAlignment="1">
      <alignment horizontal="center" vertical="center" wrapText="1"/>
    </xf>
    <xf numFmtId="0" fontId="10" fillId="2" borderId="81" xfId="0" applyFont="1" applyFill="1" applyBorder="1" applyAlignment="1">
      <alignment horizontal="center" vertical="center" wrapText="1"/>
    </xf>
    <xf numFmtId="0" fontId="11" fillId="2" borderId="28" xfId="0" applyFont="1" applyFill="1" applyBorder="1" applyAlignment="1">
      <alignment horizontal="center"/>
    </xf>
    <xf numFmtId="0" fontId="11" fillId="2" borderId="29" xfId="0" applyFont="1" applyFill="1" applyBorder="1" applyAlignment="1">
      <alignment horizontal="center"/>
    </xf>
    <xf numFmtId="0" fontId="1" fillId="2" borderId="36" xfId="0" applyFont="1" applyFill="1" applyBorder="1" applyAlignment="1">
      <alignment horizontal="center" vertical="center"/>
    </xf>
    <xf numFmtId="0" fontId="1" fillId="2" borderId="37" xfId="0" applyFont="1" applyFill="1" applyBorder="1" applyAlignment="1">
      <alignment horizontal="center" vertical="center"/>
    </xf>
    <xf numFmtId="0" fontId="2" fillId="2" borderId="36" xfId="0" applyFont="1" applyFill="1" applyBorder="1" applyAlignment="1">
      <alignment horizontal="center" vertical="center"/>
    </xf>
    <xf numFmtId="0" fontId="2" fillId="2" borderId="37" xfId="0" applyFont="1" applyFill="1" applyBorder="1" applyAlignment="1">
      <alignment horizontal="center" vertical="center"/>
    </xf>
    <xf numFmtId="0" fontId="2" fillId="2" borderId="38" xfId="0" applyFont="1" applyFill="1" applyBorder="1" applyAlignment="1">
      <alignment horizontal="center" vertical="center"/>
    </xf>
    <xf numFmtId="0" fontId="0" fillId="0" borderId="24" xfId="0" applyBorder="1" applyAlignment="1">
      <alignment vertical="center" wrapText="1"/>
    </xf>
    <xf numFmtId="0" fontId="0" fillId="0" borderId="25" xfId="0" applyBorder="1" applyAlignment="1">
      <alignment vertical="center" wrapText="1"/>
    </xf>
    <xf numFmtId="0" fontId="1" fillId="2" borderId="84" xfId="0" applyFont="1" applyFill="1" applyBorder="1" applyAlignment="1">
      <alignment horizontal="center" vertical="center"/>
    </xf>
    <xf numFmtId="0" fontId="1" fillId="2" borderId="85" xfId="0" applyFont="1" applyFill="1" applyBorder="1" applyAlignment="1">
      <alignment horizontal="center" vertical="center"/>
    </xf>
    <xf numFmtId="0" fontId="1" fillId="2" borderId="83" xfId="0" applyFont="1" applyFill="1" applyBorder="1" applyAlignment="1">
      <alignment horizontal="center" vertical="center"/>
    </xf>
    <xf numFmtId="0" fontId="0" fillId="0" borderId="47" xfId="0" applyBorder="1" applyAlignment="1">
      <alignment horizontal="left" vertical="center" wrapText="1"/>
    </xf>
    <xf numFmtId="0" fontId="0" fillId="0" borderId="48" xfId="0" applyBorder="1" applyAlignment="1">
      <alignment horizontal="left" vertical="center" wrapText="1"/>
    </xf>
    <xf numFmtId="0" fontId="10" fillId="2" borderId="31" xfId="0" applyFont="1" applyFill="1" applyBorder="1" applyAlignment="1">
      <alignment horizontal="center" vertical="center" wrapText="1"/>
    </xf>
    <xf numFmtId="0" fontId="10" fillId="2" borderId="32" xfId="0" applyFont="1" applyFill="1" applyBorder="1" applyAlignment="1">
      <alignment horizontal="center" vertical="center"/>
    </xf>
    <xf numFmtId="0" fontId="10" fillId="2" borderId="33" xfId="0" applyFont="1" applyFill="1" applyBorder="1" applyAlignment="1">
      <alignment horizontal="center" vertical="center"/>
    </xf>
    <xf numFmtId="0" fontId="0" fillId="0" borderId="13" xfId="0" applyBorder="1" applyAlignment="1">
      <alignment vertical="center" wrapText="1"/>
    </xf>
    <xf numFmtId="0" fontId="0" fillId="0" borderId="14" xfId="0" applyBorder="1" applyAlignment="1">
      <alignment vertical="center" wrapText="1"/>
    </xf>
    <xf numFmtId="0" fontId="0" fillId="0" borderId="17" xfId="0" applyBorder="1" applyAlignment="1">
      <alignment vertical="center" wrapText="1"/>
    </xf>
    <xf numFmtId="0" fontId="0" fillId="0" borderId="18" xfId="0" applyBorder="1" applyAlignment="1">
      <alignment vertical="center" wrapText="1"/>
    </xf>
    <xf numFmtId="0" fontId="10" fillId="2" borderId="8" xfId="0" applyFont="1" applyFill="1" applyBorder="1" applyAlignment="1">
      <alignment horizontal="center" vertical="center" wrapText="1"/>
    </xf>
    <xf numFmtId="0" fontId="10" fillId="2" borderId="9"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0" fillId="0" borderId="17" xfId="0" applyBorder="1" applyAlignment="1">
      <alignment vertical="top" wrapText="1"/>
    </xf>
    <xf numFmtId="0" fontId="0" fillId="0" borderId="63" xfId="0" applyBorder="1" applyAlignment="1">
      <alignment vertical="top" wrapText="1"/>
    </xf>
    <xf numFmtId="0" fontId="10" fillId="2" borderId="32" xfId="0" applyFont="1" applyFill="1" applyBorder="1" applyAlignment="1">
      <alignment horizontal="center" vertical="center" wrapText="1"/>
    </xf>
    <xf numFmtId="0" fontId="10" fillId="2" borderId="33" xfId="0" applyFont="1" applyFill="1" applyBorder="1" applyAlignment="1">
      <alignment horizontal="center" vertical="center" wrapText="1"/>
    </xf>
    <xf numFmtId="0" fontId="0" fillId="0" borderId="51" xfId="0" applyBorder="1" applyAlignment="1">
      <alignment horizontal="center" vertical="center" wrapText="1"/>
    </xf>
    <xf numFmtId="0" fontId="0" fillId="0" borderId="52" xfId="0" applyBorder="1" applyAlignment="1">
      <alignment horizontal="center" vertical="center" wrapText="1"/>
    </xf>
    <xf numFmtId="0" fontId="0" fillId="0" borderId="51" xfId="0" applyBorder="1" applyAlignment="1">
      <alignment horizontal="left" vertical="center" wrapText="1"/>
    </xf>
    <xf numFmtId="0" fontId="0" fillId="0" borderId="52" xfId="0" applyBorder="1" applyAlignment="1">
      <alignment horizontal="left" vertical="center" wrapText="1"/>
    </xf>
    <xf numFmtId="0" fontId="1" fillId="2" borderId="39" xfId="0" applyFont="1" applyFill="1" applyBorder="1" applyAlignment="1">
      <alignment horizontal="center" wrapText="1"/>
    </xf>
    <xf numFmtId="0" fontId="1" fillId="2" borderId="0" xfId="0" applyFont="1" applyFill="1" applyAlignment="1">
      <alignment horizontal="center"/>
    </xf>
    <xf numFmtId="0" fontId="5" fillId="4"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0" fillId="0" borderId="74" xfId="0" applyBorder="1" applyAlignment="1">
      <alignment horizontal="center" vertical="top" wrapText="1"/>
    </xf>
    <xf numFmtId="0" fontId="0" fillId="0" borderId="39" xfId="0" applyBorder="1" applyAlignment="1">
      <alignment horizontal="center" vertical="top"/>
    </xf>
    <xf numFmtId="0" fontId="0" fillId="0" borderId="3" xfId="0" applyBorder="1" applyAlignment="1">
      <alignment horizontal="center" vertical="top"/>
    </xf>
    <xf numFmtId="0" fontId="20" fillId="0" borderId="75" xfId="0" applyFont="1" applyBorder="1" applyAlignment="1">
      <alignment horizontal="center" vertical="center"/>
    </xf>
    <xf numFmtId="0" fontId="20" fillId="0" borderId="39" xfId="0" applyFont="1" applyBorder="1" applyAlignment="1">
      <alignment horizontal="center" vertical="center"/>
    </xf>
    <xf numFmtId="0" fontId="20" fillId="0" borderId="76" xfId="0" applyFont="1" applyBorder="1" applyAlignment="1">
      <alignment horizontal="center" vertical="center"/>
    </xf>
    <xf numFmtId="0" fontId="1" fillId="2" borderId="58" xfId="0" applyFont="1" applyFill="1" applyBorder="1" applyAlignment="1">
      <alignment horizontal="center" vertical="center" wrapText="1"/>
    </xf>
    <xf numFmtId="0" fontId="1" fillId="2" borderId="53" xfId="0" applyFont="1" applyFill="1" applyBorder="1" applyAlignment="1">
      <alignment horizontal="center" vertical="center" wrapText="1"/>
    </xf>
    <xf numFmtId="0" fontId="1" fillId="2" borderId="54" xfId="0" applyFont="1" applyFill="1" applyBorder="1" applyAlignment="1">
      <alignment horizontal="center" vertical="center" wrapText="1"/>
    </xf>
    <xf numFmtId="0" fontId="0" fillId="0" borderId="1" xfId="0" applyBorder="1" applyAlignment="1">
      <alignment horizontal="center" vertical="center"/>
    </xf>
    <xf numFmtId="0" fontId="20" fillId="0" borderId="55" xfId="0" applyFont="1" applyBorder="1" applyAlignment="1">
      <alignment horizontal="center" vertical="top" wrapText="1"/>
    </xf>
    <xf numFmtId="0" fontId="20" fillId="0" borderId="55" xfId="0" applyFont="1" applyBorder="1" applyAlignment="1">
      <alignment horizontal="center" vertical="top"/>
    </xf>
    <xf numFmtId="0" fontId="20" fillId="0" borderId="55" xfId="0" applyFont="1" applyBorder="1" applyAlignment="1">
      <alignment horizontal="center" wrapText="1"/>
    </xf>
    <xf numFmtId="0" fontId="20" fillId="0" borderId="55" xfId="0" applyFont="1" applyBorder="1" applyAlignment="1">
      <alignment horizontal="center"/>
    </xf>
    <xf numFmtId="0" fontId="1" fillId="2" borderId="53" xfId="0" applyFont="1" applyFill="1" applyBorder="1" applyAlignment="1">
      <alignment horizontal="center" vertical="center"/>
    </xf>
    <xf numFmtId="0" fontId="1" fillId="2" borderId="54" xfId="0" applyFont="1" applyFill="1" applyBorder="1" applyAlignment="1">
      <alignment horizontal="center" vertical="center"/>
    </xf>
    <xf numFmtId="0" fontId="1" fillId="2" borderId="1" xfId="0" applyFont="1" applyFill="1" applyBorder="1" applyAlignment="1">
      <alignment horizontal="center"/>
    </xf>
    <xf numFmtId="0" fontId="6" fillId="2" borderId="1" xfId="0" applyFont="1" applyFill="1" applyBorder="1" applyAlignment="1">
      <alignment horizontal="center" vertical="center"/>
    </xf>
    <xf numFmtId="0" fontId="6" fillId="2" borderId="2" xfId="0" applyFont="1" applyFill="1" applyBorder="1" applyAlignment="1">
      <alignment horizontal="center" vertical="center" wrapText="1"/>
    </xf>
    <xf numFmtId="0" fontId="2" fillId="2" borderId="58" xfId="0" applyFont="1" applyFill="1" applyBorder="1" applyAlignment="1">
      <alignment horizontal="center" vertical="center" wrapText="1"/>
    </xf>
    <xf numFmtId="0" fontId="2" fillId="2" borderId="53" xfId="0" applyFont="1" applyFill="1" applyBorder="1" applyAlignment="1">
      <alignment horizontal="center" vertical="center" wrapText="1"/>
    </xf>
    <xf numFmtId="0" fontId="2" fillId="2" borderId="77" xfId="0" applyFont="1" applyFill="1" applyBorder="1" applyAlignment="1">
      <alignment horizontal="center" vertical="center" wrapText="1"/>
    </xf>
    <xf numFmtId="43" fontId="0" fillId="0" borderId="79" xfId="0" applyNumberFormat="1" applyBorder="1" applyAlignment="1">
      <alignment horizontal="center" vertical="center"/>
    </xf>
  </cellXfs>
  <cellStyles count="7">
    <cellStyle name="Millares" xfId="6" builtinId="3"/>
    <cellStyle name="Millares 2" xfId="4" xr:uid="{0373E2A5-7876-400D-AA03-072E0DB58528}"/>
    <cellStyle name="Moneda [0]" xfId="3" builtinId="7"/>
    <cellStyle name="Moneda 2" xfId="2" xr:uid="{B6BA560B-4559-4C87-A02E-E26EDEFFF537}"/>
    <cellStyle name="Moneda 3" xfId="5" xr:uid="{33E258A3-0727-49C0-B9FF-0C935F8A6715}"/>
    <cellStyle name="Normal" xfId="0" builtinId="0"/>
    <cellStyle name="Porcentaje" xfId="1" builtinId="5"/>
  </cellStyles>
  <dxfs count="23">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432174-9604-4A04-8494-D6F06EE5EB4C}">
  <sheetPr>
    <tabColor rgb="FFFFFF00"/>
  </sheetPr>
  <dimension ref="A1:N26"/>
  <sheetViews>
    <sheetView zoomScale="85" zoomScaleNormal="55" workbookViewId="0">
      <pane xSplit="2" ySplit="3" topLeftCell="C23" activePane="bottomRight" state="frozen"/>
      <selection pane="topRight" sqref="A1:H1"/>
      <selection pane="bottomLeft" sqref="A1:H1"/>
      <selection pane="bottomRight" activeCell="E24" sqref="E24"/>
    </sheetView>
  </sheetViews>
  <sheetFormatPr baseColWidth="10" defaultColWidth="9.140625" defaultRowHeight="15" customHeight="1" x14ac:dyDescent="0.25"/>
  <cols>
    <col min="1" max="1" width="13.42578125" style="28" customWidth="1"/>
    <col min="2" max="2" width="59.7109375" style="28" customWidth="1"/>
    <col min="3" max="3" width="21.7109375" style="28" customWidth="1"/>
    <col min="4" max="4" width="15.7109375" style="28" customWidth="1"/>
    <col min="5" max="5" width="18.7109375" style="28" customWidth="1"/>
    <col min="6" max="6" width="11.42578125" style="28" customWidth="1"/>
    <col min="7" max="7" width="21.7109375" style="28" customWidth="1"/>
    <col min="8" max="8" width="15.7109375" style="28" customWidth="1"/>
    <col min="9" max="9" width="18.85546875" style="28" customWidth="1"/>
    <col min="10" max="10" width="11.42578125" style="28" customWidth="1"/>
    <col min="11" max="11" width="18.85546875" style="28" bestFit="1" customWidth="1"/>
    <col min="12" max="16384" width="9.140625" style="28"/>
  </cols>
  <sheetData>
    <row r="1" spans="1:14" ht="45" customHeight="1" x14ac:dyDescent="0.25">
      <c r="A1" s="224"/>
      <c r="B1" s="225"/>
      <c r="C1" s="228" t="s">
        <v>293</v>
      </c>
      <c r="D1" s="229"/>
      <c r="E1" s="230"/>
      <c r="F1" s="211" t="s">
        <v>1</v>
      </c>
      <c r="G1" s="228" t="s">
        <v>291</v>
      </c>
      <c r="H1" s="229"/>
      <c r="I1" s="230"/>
      <c r="J1" s="211" t="s">
        <v>1</v>
      </c>
      <c r="K1" s="211" t="s">
        <v>292</v>
      </c>
      <c r="L1" s="211"/>
      <c r="M1" s="211"/>
      <c r="N1" s="211"/>
    </row>
    <row r="2" spans="1:14" ht="15" customHeight="1" x14ac:dyDescent="0.25">
      <c r="A2" s="226"/>
      <c r="B2" s="227"/>
      <c r="C2" s="2" t="s">
        <v>296</v>
      </c>
      <c r="D2" s="211" t="s">
        <v>2</v>
      </c>
      <c r="E2" s="212" t="s">
        <v>0</v>
      </c>
      <c r="F2" s="211"/>
      <c r="G2" s="61" t="s">
        <v>294</v>
      </c>
      <c r="H2" s="211" t="s">
        <v>2</v>
      </c>
      <c r="I2" s="212" t="s">
        <v>0</v>
      </c>
      <c r="J2" s="211"/>
      <c r="K2" s="93" t="s">
        <v>295</v>
      </c>
      <c r="L2" s="213" t="s">
        <v>2</v>
      </c>
      <c r="M2" s="214" t="s">
        <v>0</v>
      </c>
      <c r="N2" s="214" t="s">
        <v>1</v>
      </c>
    </row>
    <row r="3" spans="1:14" ht="29.1" customHeight="1" x14ac:dyDescent="0.25">
      <c r="A3" s="2" t="s">
        <v>3</v>
      </c>
      <c r="B3" s="2" t="s">
        <v>4</v>
      </c>
      <c r="C3" s="2" t="s">
        <v>5</v>
      </c>
      <c r="D3" s="211"/>
      <c r="E3" s="213"/>
      <c r="F3" s="211"/>
      <c r="G3" s="61" t="s">
        <v>5</v>
      </c>
      <c r="H3" s="211"/>
      <c r="I3" s="213"/>
      <c r="J3" s="211"/>
      <c r="K3" s="2" t="s">
        <v>5</v>
      </c>
      <c r="L3" s="211"/>
      <c r="M3" s="213"/>
      <c r="N3" s="213"/>
    </row>
    <row r="4" spans="1:14" ht="90" x14ac:dyDescent="0.25">
      <c r="A4" s="3" t="s">
        <v>6</v>
      </c>
      <c r="B4" s="4" t="s">
        <v>7</v>
      </c>
      <c r="C4" s="3" t="s">
        <v>5</v>
      </c>
      <c r="D4" s="62" t="s">
        <v>300</v>
      </c>
      <c r="E4" s="63" t="s">
        <v>301</v>
      </c>
      <c r="F4" s="64" t="s">
        <v>104</v>
      </c>
      <c r="G4" s="3" t="s">
        <v>5</v>
      </c>
      <c r="H4" s="62" t="s">
        <v>297</v>
      </c>
      <c r="I4" s="63" t="s">
        <v>298</v>
      </c>
      <c r="J4" s="64" t="s">
        <v>104</v>
      </c>
      <c r="K4" s="3" t="s">
        <v>299</v>
      </c>
      <c r="L4" s="62" t="s">
        <v>300</v>
      </c>
      <c r="M4" s="63" t="s">
        <v>298</v>
      </c>
      <c r="N4" s="64" t="s">
        <v>104</v>
      </c>
    </row>
    <row r="5" spans="1:14" ht="75" x14ac:dyDescent="0.25">
      <c r="A5" s="3" t="s">
        <v>8</v>
      </c>
      <c r="B5" s="4" t="s">
        <v>9</v>
      </c>
      <c r="C5" s="3" t="s">
        <v>305</v>
      </c>
      <c r="D5" s="62" t="s">
        <v>306</v>
      </c>
      <c r="E5" s="63" t="s">
        <v>301</v>
      </c>
      <c r="F5" s="64" t="s">
        <v>104</v>
      </c>
      <c r="G5" s="3" t="s">
        <v>302</v>
      </c>
      <c r="H5" s="62" t="s">
        <v>303</v>
      </c>
      <c r="I5" s="3" t="s">
        <v>298</v>
      </c>
      <c r="J5" s="64" t="s">
        <v>104</v>
      </c>
      <c r="K5" s="3" t="s">
        <v>304</v>
      </c>
      <c r="L5" s="62" t="s">
        <v>303</v>
      </c>
      <c r="M5" s="63" t="s">
        <v>298</v>
      </c>
      <c r="N5" s="64" t="s">
        <v>104</v>
      </c>
    </row>
    <row r="6" spans="1:14" ht="104.1" customHeight="1" x14ac:dyDescent="0.25">
      <c r="A6" s="215" t="s">
        <v>10</v>
      </c>
      <c r="B6" s="4" t="s">
        <v>106</v>
      </c>
      <c r="C6" s="3" t="s">
        <v>311</v>
      </c>
      <c r="D6" s="62" t="s">
        <v>312</v>
      </c>
      <c r="E6" s="63" t="s">
        <v>301</v>
      </c>
      <c r="F6" s="64" t="s">
        <v>104</v>
      </c>
      <c r="G6" s="3" t="s">
        <v>307</v>
      </c>
      <c r="H6" s="62" t="s">
        <v>308</v>
      </c>
      <c r="I6" s="62" t="s">
        <v>298</v>
      </c>
      <c r="J6" s="64" t="s">
        <v>104</v>
      </c>
      <c r="K6" s="3" t="s">
        <v>309</v>
      </c>
      <c r="L6" s="62" t="s">
        <v>310</v>
      </c>
      <c r="M6" s="63" t="s">
        <v>298</v>
      </c>
      <c r="N6" s="64" t="s">
        <v>104</v>
      </c>
    </row>
    <row r="7" spans="1:14" x14ac:dyDescent="0.25">
      <c r="A7" s="215"/>
      <c r="B7" s="216" t="s">
        <v>107</v>
      </c>
      <c r="C7" s="216" t="s">
        <v>313</v>
      </c>
      <c r="D7" s="220" t="s">
        <v>314</v>
      </c>
      <c r="E7" s="218" t="s">
        <v>301</v>
      </c>
      <c r="F7" s="222" t="s">
        <v>104</v>
      </c>
      <c r="G7" s="216" t="s">
        <v>313</v>
      </c>
      <c r="H7" s="220" t="s">
        <v>314</v>
      </c>
      <c r="I7" s="218" t="s">
        <v>298</v>
      </c>
      <c r="J7" s="222" t="s">
        <v>104</v>
      </c>
      <c r="K7" s="216" t="s">
        <v>313</v>
      </c>
      <c r="L7" s="220" t="s">
        <v>314</v>
      </c>
      <c r="M7" s="218" t="s">
        <v>298</v>
      </c>
      <c r="N7" s="222" t="s">
        <v>104</v>
      </c>
    </row>
    <row r="8" spans="1:14" ht="79.5" customHeight="1" x14ac:dyDescent="0.25">
      <c r="A8" s="215"/>
      <c r="B8" s="217"/>
      <c r="C8" s="217"/>
      <c r="D8" s="221"/>
      <c r="E8" s="219"/>
      <c r="F8" s="223"/>
      <c r="G8" s="217"/>
      <c r="H8" s="221"/>
      <c r="I8" s="219"/>
      <c r="J8" s="223"/>
      <c r="K8" s="217"/>
      <c r="L8" s="221"/>
      <c r="M8" s="219"/>
      <c r="N8" s="223"/>
    </row>
    <row r="9" spans="1:14" ht="45" x14ac:dyDescent="0.25">
      <c r="A9" s="3" t="s">
        <v>11</v>
      </c>
      <c r="B9" s="4" t="s">
        <v>12</v>
      </c>
      <c r="C9" s="3" t="s">
        <v>319</v>
      </c>
      <c r="D9" s="62" t="s">
        <v>320</v>
      </c>
      <c r="E9" s="63" t="s">
        <v>301</v>
      </c>
      <c r="F9" s="64" t="s">
        <v>104</v>
      </c>
      <c r="G9" s="3" t="s">
        <v>315</v>
      </c>
      <c r="H9" s="3" t="s">
        <v>316</v>
      </c>
      <c r="I9" s="3" t="s">
        <v>298</v>
      </c>
      <c r="J9" s="64" t="s">
        <v>104</v>
      </c>
      <c r="K9" s="3" t="s">
        <v>317</v>
      </c>
      <c r="L9" s="62" t="s">
        <v>318</v>
      </c>
      <c r="M9" s="3" t="s">
        <v>298</v>
      </c>
      <c r="N9" s="64" t="s">
        <v>104</v>
      </c>
    </row>
    <row r="10" spans="1:14" ht="120" x14ac:dyDescent="0.25">
      <c r="A10" s="3" t="s">
        <v>13</v>
      </c>
      <c r="B10" s="4" t="s">
        <v>14</v>
      </c>
      <c r="C10" s="3" t="s">
        <v>325</v>
      </c>
      <c r="D10" s="62" t="s">
        <v>326</v>
      </c>
      <c r="E10" s="63" t="s">
        <v>301</v>
      </c>
      <c r="F10" s="64" t="s">
        <v>104</v>
      </c>
      <c r="G10" s="3" t="s">
        <v>321</v>
      </c>
      <c r="H10" s="3" t="s">
        <v>322</v>
      </c>
      <c r="I10" s="3" t="s">
        <v>298</v>
      </c>
      <c r="J10" s="64" t="s">
        <v>104</v>
      </c>
      <c r="K10" s="3" t="s">
        <v>323</v>
      </c>
      <c r="L10" s="62" t="s">
        <v>324</v>
      </c>
      <c r="M10" s="3" t="s">
        <v>298</v>
      </c>
      <c r="N10" s="64" t="s">
        <v>104</v>
      </c>
    </row>
    <row r="11" spans="1:14" ht="90.95" customHeight="1" x14ac:dyDescent="0.25">
      <c r="A11" s="3" t="s">
        <v>15</v>
      </c>
      <c r="B11" s="4" t="s">
        <v>108</v>
      </c>
      <c r="C11" s="3" t="s">
        <v>331</v>
      </c>
      <c r="D11" s="62" t="s">
        <v>332</v>
      </c>
      <c r="E11" s="63" t="s">
        <v>301</v>
      </c>
      <c r="F11" s="64" t="s">
        <v>104</v>
      </c>
      <c r="G11" s="3" t="s">
        <v>327</v>
      </c>
      <c r="H11" s="62" t="s">
        <v>328</v>
      </c>
      <c r="I11" s="65" t="s">
        <v>298</v>
      </c>
      <c r="J11" s="64" t="s">
        <v>104</v>
      </c>
      <c r="K11" s="3" t="s">
        <v>329</v>
      </c>
      <c r="L11" s="62" t="s">
        <v>330</v>
      </c>
      <c r="M11" s="3" t="s">
        <v>298</v>
      </c>
      <c r="N11" s="64" t="s">
        <v>104</v>
      </c>
    </row>
    <row r="12" spans="1:14" ht="60" x14ac:dyDescent="0.25">
      <c r="A12" s="3" t="s">
        <v>16</v>
      </c>
      <c r="B12" s="4" t="s">
        <v>17</v>
      </c>
      <c r="C12" s="3" t="s">
        <v>335</v>
      </c>
      <c r="D12" s="62" t="s">
        <v>337</v>
      </c>
      <c r="E12" s="63" t="s">
        <v>301</v>
      </c>
      <c r="F12" s="64" t="s">
        <v>104</v>
      </c>
      <c r="G12" s="3" t="s">
        <v>333</v>
      </c>
      <c r="H12" s="3" t="s">
        <v>334</v>
      </c>
      <c r="I12" s="65" t="s">
        <v>298</v>
      </c>
      <c r="J12" s="64" t="s">
        <v>104</v>
      </c>
      <c r="K12" s="3" t="s">
        <v>335</v>
      </c>
      <c r="L12" s="62" t="s">
        <v>336</v>
      </c>
      <c r="M12" s="3" t="s">
        <v>298</v>
      </c>
      <c r="N12" s="64" t="s">
        <v>104</v>
      </c>
    </row>
    <row r="13" spans="1:14" ht="60" x14ac:dyDescent="0.25">
      <c r="A13" s="3" t="s">
        <v>18</v>
      </c>
      <c r="B13" s="4" t="s">
        <v>19</v>
      </c>
      <c r="C13" s="3" t="s">
        <v>340</v>
      </c>
      <c r="D13" s="62" t="s">
        <v>341</v>
      </c>
      <c r="E13" s="63" t="s">
        <v>301</v>
      </c>
      <c r="F13" s="64" t="s">
        <v>104</v>
      </c>
      <c r="G13" s="3" t="s">
        <v>333</v>
      </c>
      <c r="H13" s="62" t="s">
        <v>338</v>
      </c>
      <c r="I13" s="65" t="s">
        <v>298</v>
      </c>
      <c r="J13" s="64" t="s">
        <v>104</v>
      </c>
      <c r="K13" s="3" t="s">
        <v>335</v>
      </c>
      <c r="L13" s="62" t="s">
        <v>339</v>
      </c>
      <c r="M13" s="3" t="s">
        <v>298</v>
      </c>
      <c r="N13" s="64" t="s">
        <v>104</v>
      </c>
    </row>
    <row r="14" spans="1:14" ht="60" x14ac:dyDescent="0.25">
      <c r="A14" s="3" t="s">
        <v>20</v>
      </c>
      <c r="B14" s="4" t="s">
        <v>21</v>
      </c>
      <c r="C14" s="3" t="s">
        <v>344</v>
      </c>
      <c r="D14" s="62" t="s">
        <v>345</v>
      </c>
      <c r="E14" s="63" t="s">
        <v>301</v>
      </c>
      <c r="F14" s="64" t="s">
        <v>104</v>
      </c>
      <c r="G14" s="3" t="s">
        <v>333</v>
      </c>
      <c r="H14" s="62" t="s">
        <v>342</v>
      </c>
      <c r="I14" s="65" t="s">
        <v>298</v>
      </c>
      <c r="J14" s="64" t="s">
        <v>104</v>
      </c>
      <c r="K14" s="3" t="s">
        <v>335</v>
      </c>
      <c r="L14" s="62" t="s">
        <v>343</v>
      </c>
      <c r="M14" s="3" t="s">
        <v>298</v>
      </c>
      <c r="N14" s="64" t="s">
        <v>104</v>
      </c>
    </row>
    <row r="15" spans="1:14" ht="60" x14ac:dyDescent="0.25">
      <c r="A15" s="3" t="s">
        <v>22</v>
      </c>
      <c r="B15" s="4" t="s">
        <v>23</v>
      </c>
      <c r="C15" s="3" t="s">
        <v>348</v>
      </c>
      <c r="D15" s="62" t="s">
        <v>349</v>
      </c>
      <c r="E15" s="63" t="s">
        <v>301</v>
      </c>
      <c r="F15" s="64" t="s">
        <v>104</v>
      </c>
      <c r="G15" s="3" t="s">
        <v>333</v>
      </c>
      <c r="H15" s="62" t="s">
        <v>346</v>
      </c>
      <c r="I15" s="65" t="s">
        <v>298</v>
      </c>
      <c r="J15" s="64" t="s">
        <v>104</v>
      </c>
      <c r="K15" s="3" t="s">
        <v>335</v>
      </c>
      <c r="L15" s="62" t="s">
        <v>347</v>
      </c>
      <c r="M15" s="3" t="s">
        <v>298</v>
      </c>
      <c r="N15" s="64" t="s">
        <v>104</v>
      </c>
    </row>
    <row r="16" spans="1:14" ht="45" x14ac:dyDescent="0.25">
      <c r="A16" s="3" t="s">
        <v>24</v>
      </c>
      <c r="B16" s="4" t="s">
        <v>25</v>
      </c>
      <c r="C16" s="3" t="s">
        <v>352</v>
      </c>
      <c r="D16" s="62" t="s">
        <v>354</v>
      </c>
      <c r="E16" s="63" t="s">
        <v>301</v>
      </c>
      <c r="F16" s="64" t="s">
        <v>104</v>
      </c>
      <c r="G16" s="3" t="s">
        <v>350</v>
      </c>
      <c r="H16" s="62" t="s">
        <v>351</v>
      </c>
      <c r="I16" s="65" t="s">
        <v>298</v>
      </c>
      <c r="J16" s="64" t="s">
        <v>104</v>
      </c>
      <c r="K16" s="3" t="s">
        <v>352</v>
      </c>
      <c r="L16" s="62" t="s">
        <v>353</v>
      </c>
      <c r="M16" s="3" t="s">
        <v>298</v>
      </c>
      <c r="N16" s="64" t="s">
        <v>104</v>
      </c>
    </row>
    <row r="17" spans="1:14" ht="30" x14ac:dyDescent="0.25">
      <c r="A17" s="3" t="s">
        <v>26</v>
      </c>
      <c r="B17" s="4" t="s">
        <v>27</v>
      </c>
      <c r="C17" s="3" t="s">
        <v>352</v>
      </c>
      <c r="D17" s="62" t="s">
        <v>358</v>
      </c>
      <c r="E17" s="63" t="s">
        <v>301</v>
      </c>
      <c r="F17" s="64" t="s">
        <v>104</v>
      </c>
      <c r="G17" s="3" t="s">
        <v>355</v>
      </c>
      <c r="H17" s="62" t="s">
        <v>356</v>
      </c>
      <c r="I17" s="65" t="s">
        <v>298</v>
      </c>
      <c r="J17" s="64" t="s">
        <v>104</v>
      </c>
      <c r="K17" s="3" t="s">
        <v>352</v>
      </c>
      <c r="L17" s="62" t="s">
        <v>357</v>
      </c>
      <c r="M17" s="3" t="s">
        <v>298</v>
      </c>
      <c r="N17" s="64" t="s">
        <v>104</v>
      </c>
    </row>
    <row r="18" spans="1:14" ht="30" x14ac:dyDescent="0.25">
      <c r="A18" s="3" t="s">
        <v>28</v>
      </c>
      <c r="B18" s="4" t="s">
        <v>29</v>
      </c>
      <c r="C18" s="3" t="s">
        <v>359</v>
      </c>
      <c r="D18" s="62" t="s">
        <v>362</v>
      </c>
      <c r="E18" s="63" t="s">
        <v>301</v>
      </c>
      <c r="F18" s="64" t="s">
        <v>104</v>
      </c>
      <c r="G18" s="3" t="s">
        <v>359</v>
      </c>
      <c r="H18" s="62" t="s">
        <v>360</v>
      </c>
      <c r="I18" s="62" t="s">
        <v>298</v>
      </c>
      <c r="J18" s="64" t="s">
        <v>104</v>
      </c>
      <c r="K18" s="3" t="s">
        <v>359</v>
      </c>
      <c r="L18" s="62" t="s">
        <v>361</v>
      </c>
      <c r="M18" s="3" t="s">
        <v>298</v>
      </c>
      <c r="N18" s="64" t="s">
        <v>104</v>
      </c>
    </row>
    <row r="19" spans="1:14" ht="315" x14ac:dyDescent="0.25">
      <c r="A19" s="3" t="s">
        <v>30</v>
      </c>
      <c r="B19" s="32" t="s">
        <v>109</v>
      </c>
      <c r="C19" s="3" t="s">
        <v>367</v>
      </c>
      <c r="D19" s="62" t="s">
        <v>368</v>
      </c>
      <c r="E19" s="63" t="s">
        <v>301</v>
      </c>
      <c r="F19" s="64" t="s">
        <v>104</v>
      </c>
      <c r="G19" s="3" t="s">
        <v>363</v>
      </c>
      <c r="H19" s="62" t="s">
        <v>364</v>
      </c>
      <c r="I19" s="62" t="s">
        <v>298</v>
      </c>
      <c r="J19" s="64" t="s">
        <v>104</v>
      </c>
      <c r="K19" s="3" t="s">
        <v>365</v>
      </c>
      <c r="L19" s="62" t="s">
        <v>366</v>
      </c>
      <c r="M19" s="3" t="s">
        <v>298</v>
      </c>
      <c r="N19" s="64" t="s">
        <v>104</v>
      </c>
    </row>
    <row r="20" spans="1:14" ht="45" x14ac:dyDescent="0.25">
      <c r="A20" s="3" t="s">
        <v>31</v>
      </c>
      <c r="B20" s="4" t="s">
        <v>32</v>
      </c>
      <c r="C20" s="152"/>
      <c r="D20" s="153"/>
      <c r="E20" s="155"/>
      <c r="F20" s="154"/>
      <c r="G20" s="152"/>
      <c r="H20" s="153"/>
      <c r="I20" s="152"/>
      <c r="J20" s="154"/>
      <c r="K20" s="152"/>
      <c r="L20" s="153"/>
      <c r="M20" s="152"/>
      <c r="N20" s="154"/>
    </row>
    <row r="21" spans="1:14" ht="45" x14ac:dyDescent="0.25">
      <c r="A21" s="216"/>
      <c r="B21" s="4" t="s">
        <v>369</v>
      </c>
      <c r="C21" s="63" t="s">
        <v>5</v>
      </c>
      <c r="D21" s="62" t="s">
        <v>374</v>
      </c>
      <c r="E21" s="3" t="s">
        <v>375</v>
      </c>
      <c r="F21" s="64" t="s">
        <v>104</v>
      </c>
      <c r="G21" s="100" t="s">
        <v>5</v>
      </c>
      <c r="H21" s="62" t="s">
        <v>370</v>
      </c>
      <c r="I21" s="156" t="s">
        <v>371</v>
      </c>
      <c r="J21" s="64" t="s">
        <v>104</v>
      </c>
      <c r="K21" s="100" t="s">
        <v>5</v>
      </c>
      <c r="L21" s="62" t="s">
        <v>372</v>
      </c>
      <c r="M21" s="157" t="s">
        <v>373</v>
      </c>
      <c r="N21" s="64" t="s">
        <v>104</v>
      </c>
    </row>
    <row r="22" spans="1:14" ht="66" customHeight="1" x14ac:dyDescent="0.25">
      <c r="A22" s="231"/>
      <c r="B22" s="4" t="s">
        <v>376</v>
      </c>
      <c r="C22" s="63" t="s">
        <v>5</v>
      </c>
      <c r="D22" s="62" t="s">
        <v>379</v>
      </c>
      <c r="E22" s="63" t="s">
        <v>380</v>
      </c>
      <c r="F22" s="64" t="s">
        <v>104</v>
      </c>
      <c r="G22" s="100" t="s">
        <v>5</v>
      </c>
      <c r="H22" s="62" t="s">
        <v>370</v>
      </c>
      <c r="I22" s="156" t="s">
        <v>377</v>
      </c>
      <c r="J22" s="64" t="s">
        <v>104</v>
      </c>
      <c r="K22" s="100" t="s">
        <v>5</v>
      </c>
      <c r="L22" s="62" t="s">
        <v>372</v>
      </c>
      <c r="M22" s="157" t="s">
        <v>378</v>
      </c>
      <c r="N22" s="64" t="s">
        <v>104</v>
      </c>
    </row>
    <row r="23" spans="1:14" ht="173.1" customHeight="1" x14ac:dyDescent="0.25">
      <c r="A23" s="231"/>
      <c r="B23" s="4" t="s">
        <v>381</v>
      </c>
      <c r="C23" s="63" t="s">
        <v>5</v>
      </c>
      <c r="D23" s="62" t="s">
        <v>374</v>
      </c>
      <c r="E23" s="63" t="s">
        <v>384</v>
      </c>
      <c r="F23" s="64" t="s">
        <v>104</v>
      </c>
      <c r="G23" s="100" t="s">
        <v>5</v>
      </c>
      <c r="H23" s="62" t="s">
        <v>370</v>
      </c>
      <c r="I23" s="156" t="s">
        <v>382</v>
      </c>
      <c r="J23" s="64" t="s">
        <v>104</v>
      </c>
      <c r="K23" s="100" t="s">
        <v>5</v>
      </c>
      <c r="L23" s="62" t="s">
        <v>372</v>
      </c>
      <c r="M23" s="158" t="s">
        <v>383</v>
      </c>
      <c r="N23" s="64" t="s">
        <v>104</v>
      </c>
    </row>
    <row r="24" spans="1:14" ht="91.5" customHeight="1" x14ac:dyDescent="0.25">
      <c r="A24" s="231"/>
      <c r="B24" s="4" t="s">
        <v>385</v>
      </c>
      <c r="C24" s="161" t="s">
        <v>5</v>
      </c>
      <c r="D24" s="160" t="s">
        <v>374</v>
      </c>
      <c r="E24" s="161" t="s">
        <v>421</v>
      </c>
      <c r="F24" s="162" t="s">
        <v>218</v>
      </c>
      <c r="G24" s="159" t="s">
        <v>5</v>
      </c>
      <c r="H24" s="160" t="s">
        <v>370</v>
      </c>
      <c r="I24" s="161" t="s">
        <v>422</v>
      </c>
      <c r="J24" s="64" t="s">
        <v>61</v>
      </c>
      <c r="K24" s="100" t="s">
        <v>5</v>
      </c>
      <c r="L24" s="62" t="s">
        <v>372</v>
      </c>
      <c r="M24" s="63" t="s">
        <v>298</v>
      </c>
      <c r="N24" s="64" t="s">
        <v>104</v>
      </c>
    </row>
    <row r="25" spans="1:14" ht="77.099999999999994" customHeight="1" x14ac:dyDescent="0.25">
      <c r="A25" s="231"/>
      <c r="B25" s="4" t="s">
        <v>386</v>
      </c>
      <c r="C25" s="63" t="s">
        <v>387</v>
      </c>
      <c r="D25" s="62" t="s">
        <v>374</v>
      </c>
      <c r="E25" s="63" t="s">
        <v>298</v>
      </c>
      <c r="F25" s="64" t="s">
        <v>104</v>
      </c>
      <c r="G25" s="100" t="s">
        <v>5</v>
      </c>
      <c r="H25" s="62" t="s">
        <v>370</v>
      </c>
      <c r="I25" s="63" t="s">
        <v>298</v>
      </c>
      <c r="J25" s="64" t="s">
        <v>104</v>
      </c>
      <c r="K25" s="100" t="s">
        <v>5</v>
      </c>
      <c r="L25" s="62" t="s">
        <v>372</v>
      </c>
      <c r="M25" s="63" t="s">
        <v>298</v>
      </c>
      <c r="N25" s="64" t="s">
        <v>104</v>
      </c>
    </row>
    <row r="26" spans="1:14" ht="30" customHeight="1" x14ac:dyDescent="0.25">
      <c r="A26" s="211" t="s">
        <v>33</v>
      </c>
      <c r="B26" s="211"/>
      <c r="C26" s="232" t="s">
        <v>388</v>
      </c>
      <c r="D26" s="232"/>
      <c r="E26" s="232"/>
      <c r="F26" s="232"/>
      <c r="G26" s="232" t="s">
        <v>388</v>
      </c>
      <c r="H26" s="232"/>
      <c r="I26" s="232"/>
      <c r="J26" s="232"/>
      <c r="K26" s="228" t="s">
        <v>34</v>
      </c>
      <c r="L26" s="229"/>
      <c r="M26" s="229"/>
      <c r="N26" s="230"/>
    </row>
  </sheetData>
  <mergeCells count="32">
    <mergeCell ref="A21:A25"/>
    <mergeCell ref="A26:B26"/>
    <mergeCell ref="G26:J26"/>
    <mergeCell ref="K26:N26"/>
    <mergeCell ref="C26:F26"/>
    <mergeCell ref="H7:H8"/>
    <mergeCell ref="I7:I8"/>
    <mergeCell ref="J7:J8"/>
    <mergeCell ref="K7:K8"/>
    <mergeCell ref="A1:B2"/>
    <mergeCell ref="G1:I1"/>
    <mergeCell ref="J1:J3"/>
    <mergeCell ref="K1:N1"/>
    <mergeCell ref="C1:E1"/>
    <mergeCell ref="F1:F3"/>
    <mergeCell ref="F7:F8"/>
    <mergeCell ref="L7:L8"/>
    <mergeCell ref="M7:M8"/>
    <mergeCell ref="N7:N8"/>
    <mergeCell ref="C7:C8"/>
    <mergeCell ref="D7:D8"/>
    <mergeCell ref="D2:D3"/>
    <mergeCell ref="E2:E3"/>
    <mergeCell ref="A6:A8"/>
    <mergeCell ref="B7:B8"/>
    <mergeCell ref="G7:G8"/>
    <mergeCell ref="E7:E8"/>
    <mergeCell ref="H2:H3"/>
    <mergeCell ref="I2:I3"/>
    <mergeCell ref="L2:L3"/>
    <mergeCell ref="M2:M3"/>
    <mergeCell ref="N2:N3"/>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97881A-C238-44BD-8DC6-8B168AC2FD94}">
  <sheetPr>
    <tabColor rgb="FFFFC000"/>
  </sheetPr>
  <dimension ref="A1:D21"/>
  <sheetViews>
    <sheetView showGridLines="0" zoomScale="120" zoomScaleNormal="120" workbookViewId="0">
      <pane xSplit="1" ySplit="2" topLeftCell="B3" activePane="bottomRight" state="frozen"/>
      <selection pane="topRight" activeCell="B1" sqref="B1"/>
      <selection pane="bottomLeft" activeCell="A3" sqref="A3"/>
      <selection pane="bottomRight" activeCell="B21" sqref="B21:D21"/>
    </sheetView>
  </sheetViews>
  <sheetFormatPr baseColWidth="10" defaultColWidth="9.140625" defaultRowHeight="15" customHeight="1" x14ac:dyDescent="0.2"/>
  <cols>
    <col min="1" max="1" width="39.140625" style="68" customWidth="1"/>
    <col min="2" max="4" width="25.7109375" style="68" customWidth="1"/>
    <col min="5" max="16384" width="9.140625" style="68"/>
  </cols>
  <sheetData>
    <row r="1" spans="1:4" ht="30" customHeight="1" thickBot="1" x14ac:dyDescent="0.3">
      <c r="A1" s="233" t="s">
        <v>35</v>
      </c>
      <c r="B1" s="234"/>
      <c r="C1" s="234"/>
      <c r="D1" s="234"/>
    </row>
    <row r="2" spans="1:4" ht="60" customHeight="1" thickBot="1" x14ac:dyDescent="0.25">
      <c r="A2" s="67" t="s">
        <v>36</v>
      </c>
      <c r="B2" s="66" t="s">
        <v>390</v>
      </c>
      <c r="C2" s="66" t="s">
        <v>389</v>
      </c>
      <c r="D2" s="66" t="s">
        <v>292</v>
      </c>
    </row>
    <row r="3" spans="1:4" ht="15" customHeight="1" x14ac:dyDescent="0.2">
      <c r="A3" s="71" t="s">
        <v>37</v>
      </c>
      <c r="B3" s="69"/>
      <c r="C3" s="69"/>
      <c r="D3" s="69"/>
    </row>
    <row r="4" spans="1:4" ht="15" customHeight="1" x14ac:dyDescent="0.25">
      <c r="A4" s="72" t="s">
        <v>38</v>
      </c>
      <c r="B4" s="164" t="s">
        <v>392</v>
      </c>
      <c r="C4" s="164" t="s">
        <v>393</v>
      </c>
      <c r="D4" s="164" t="s">
        <v>394</v>
      </c>
    </row>
    <row r="5" spans="1:4" ht="15" customHeight="1" x14ac:dyDescent="0.25">
      <c r="A5" s="72" t="s">
        <v>39</v>
      </c>
      <c r="B5" s="165">
        <v>46022</v>
      </c>
      <c r="C5" s="165">
        <v>46022</v>
      </c>
      <c r="D5" s="165">
        <v>46022</v>
      </c>
    </row>
    <row r="6" spans="1:4" ht="15" customHeight="1" x14ac:dyDescent="0.25">
      <c r="A6" s="73" t="s">
        <v>40</v>
      </c>
      <c r="B6" s="165">
        <v>46265</v>
      </c>
      <c r="C6" s="165">
        <v>46260</v>
      </c>
      <c r="D6" s="165">
        <v>46255</v>
      </c>
    </row>
    <row r="7" spans="1:4" ht="15" hidden="1" customHeight="1" x14ac:dyDescent="0.2">
      <c r="A7" s="74" t="s">
        <v>41</v>
      </c>
      <c r="B7" s="166">
        <v>3</v>
      </c>
      <c r="C7" s="166">
        <v>25</v>
      </c>
      <c r="D7" s="166">
        <v>28</v>
      </c>
    </row>
    <row r="8" spans="1:4" ht="15" hidden="1" customHeight="1" x14ac:dyDescent="0.2">
      <c r="A8" s="72" t="s">
        <v>42</v>
      </c>
      <c r="B8" s="70">
        <v>9237304728</v>
      </c>
      <c r="C8" s="70">
        <v>2942618885</v>
      </c>
      <c r="D8" s="70"/>
    </row>
    <row r="9" spans="1:4" ht="15" hidden="1" customHeight="1" x14ac:dyDescent="0.2">
      <c r="A9" s="72" t="s">
        <v>43</v>
      </c>
      <c r="B9" s="70">
        <v>154938525</v>
      </c>
      <c r="C9" s="70">
        <v>272547346</v>
      </c>
      <c r="D9" s="70"/>
    </row>
    <row r="10" spans="1:4" ht="15" hidden="1" customHeight="1" x14ac:dyDescent="0.2">
      <c r="A10" s="72" t="s">
        <v>44</v>
      </c>
      <c r="B10" s="70">
        <v>1177166203</v>
      </c>
      <c r="C10" s="70">
        <v>272547346</v>
      </c>
      <c r="D10" s="70"/>
    </row>
    <row r="11" spans="1:4" ht="15" hidden="1" customHeight="1" x14ac:dyDescent="0.2">
      <c r="A11" s="72" t="s">
        <v>45</v>
      </c>
      <c r="B11" s="70">
        <v>8060138525</v>
      </c>
      <c r="C11" s="70">
        <v>2670071539</v>
      </c>
      <c r="D11" s="70"/>
    </row>
    <row r="12" spans="1:4" ht="15" hidden="1" customHeight="1" x14ac:dyDescent="0.2">
      <c r="A12" s="72" t="s">
        <v>46</v>
      </c>
      <c r="B12" s="70">
        <v>4318704905</v>
      </c>
      <c r="C12" s="70">
        <v>707217803</v>
      </c>
      <c r="D12" s="70"/>
    </row>
    <row r="13" spans="1:4" ht="15" hidden="1" customHeight="1" x14ac:dyDescent="0.2">
      <c r="A13" s="73" t="s">
        <v>47</v>
      </c>
      <c r="B13" s="70">
        <v>11900000</v>
      </c>
      <c r="C13" s="70">
        <v>0</v>
      </c>
      <c r="D13" s="70"/>
    </row>
    <row r="14" spans="1:4" ht="15" customHeight="1" x14ac:dyDescent="0.25">
      <c r="A14" s="163" t="s">
        <v>391</v>
      </c>
      <c r="B14" s="164">
        <v>3</v>
      </c>
      <c r="C14" s="164">
        <v>25</v>
      </c>
      <c r="D14" s="164">
        <v>28</v>
      </c>
    </row>
    <row r="15" spans="1:4" ht="15" customHeight="1" x14ac:dyDescent="0.25">
      <c r="A15" s="74" t="s">
        <v>48</v>
      </c>
      <c r="B15" s="170">
        <v>4.9000000000000004</v>
      </c>
      <c r="C15" s="164">
        <v>7.91</v>
      </c>
      <c r="D15" s="170">
        <v>2.38</v>
      </c>
    </row>
    <row r="16" spans="1:4" ht="15" customHeight="1" x14ac:dyDescent="0.25">
      <c r="A16" s="72" t="s">
        <v>49</v>
      </c>
      <c r="B16" s="171">
        <v>0.48</v>
      </c>
      <c r="C16" s="172">
        <v>0.5</v>
      </c>
      <c r="D16" s="171">
        <v>0.56000000000000005</v>
      </c>
    </row>
    <row r="17" spans="1:4" ht="15" customHeight="1" x14ac:dyDescent="0.2">
      <c r="A17" s="73" t="s">
        <v>50</v>
      </c>
      <c r="B17" s="167">
        <v>24841953576</v>
      </c>
      <c r="C17" s="167">
        <v>7721825556</v>
      </c>
      <c r="D17" s="167">
        <v>18957527627</v>
      </c>
    </row>
    <row r="18" spans="1:4" ht="15" customHeight="1" x14ac:dyDescent="0.2">
      <c r="A18" s="74" t="s">
        <v>51</v>
      </c>
      <c r="B18" s="168">
        <v>6.37</v>
      </c>
      <c r="C18" s="168">
        <v>6.12</v>
      </c>
      <c r="D18" s="168">
        <v>4.59</v>
      </c>
    </row>
    <row r="19" spans="1:4" ht="15" customHeight="1" x14ac:dyDescent="0.2">
      <c r="A19" s="72" t="s">
        <v>52</v>
      </c>
      <c r="B19" s="169">
        <v>0.34599999999999997</v>
      </c>
      <c r="C19" s="169">
        <v>0.24859999999999999</v>
      </c>
      <c r="D19" s="169">
        <v>0.52339999999999998</v>
      </c>
    </row>
    <row r="20" spans="1:4" ht="15" customHeight="1" x14ac:dyDescent="0.2">
      <c r="A20" s="73" t="s">
        <v>53</v>
      </c>
      <c r="B20" s="169">
        <v>0.1797</v>
      </c>
      <c r="C20" s="169">
        <v>0.12479999999999999</v>
      </c>
      <c r="D20" s="169">
        <v>0.2311</v>
      </c>
    </row>
    <row r="21" spans="1:4" ht="30" customHeight="1" thickBot="1" x14ac:dyDescent="0.25">
      <c r="A21" s="75" t="s">
        <v>54</v>
      </c>
      <c r="B21" s="76" t="s">
        <v>395</v>
      </c>
      <c r="C21" s="76" t="s">
        <v>395</v>
      </c>
      <c r="D21" s="76" t="s">
        <v>395</v>
      </c>
    </row>
  </sheetData>
  <mergeCells count="1">
    <mergeCell ref="A1:D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7AEFCB-3833-420B-9D7C-B5ABDD452947}">
  <sheetPr>
    <tabColor rgb="FF00B050"/>
  </sheetPr>
  <dimension ref="A1:H6"/>
  <sheetViews>
    <sheetView workbookViewId="0">
      <selection activeCell="E1" sqref="E1:F1"/>
    </sheetView>
  </sheetViews>
  <sheetFormatPr baseColWidth="10" defaultColWidth="11.42578125" defaultRowHeight="15" x14ac:dyDescent="0.25"/>
  <cols>
    <col min="2" max="2" width="40.28515625" customWidth="1"/>
    <col min="3" max="3" width="20.85546875" customWidth="1"/>
    <col min="4" max="4" width="12.85546875" customWidth="1"/>
    <col min="5" max="5" width="22.28515625" customWidth="1"/>
    <col min="6" max="6" width="10.7109375" customWidth="1"/>
    <col min="7" max="7" width="22.5703125" customWidth="1"/>
    <col min="8" max="8" width="10.7109375" customWidth="1"/>
  </cols>
  <sheetData>
    <row r="1" spans="1:8" ht="60" customHeight="1" x14ac:dyDescent="0.25">
      <c r="B1" s="29" t="s">
        <v>110</v>
      </c>
      <c r="C1" s="237" t="s">
        <v>115</v>
      </c>
      <c r="D1" s="237"/>
      <c r="E1" s="237" t="s">
        <v>230</v>
      </c>
      <c r="F1" s="237"/>
      <c r="G1" s="237" t="s">
        <v>264</v>
      </c>
      <c r="H1" s="237"/>
    </row>
    <row r="2" spans="1:8" ht="39.6" customHeight="1" x14ac:dyDescent="0.25">
      <c r="A2" s="29" t="s">
        <v>93</v>
      </c>
      <c r="B2" s="29" t="s">
        <v>4</v>
      </c>
      <c r="C2" s="29" t="s">
        <v>64</v>
      </c>
      <c r="D2" s="29" t="s">
        <v>60</v>
      </c>
      <c r="E2" s="29" t="s">
        <v>64</v>
      </c>
      <c r="F2" s="29" t="s">
        <v>60</v>
      </c>
      <c r="G2" s="29" t="s">
        <v>64</v>
      </c>
      <c r="H2" s="29" t="s">
        <v>60</v>
      </c>
    </row>
    <row r="3" spans="1:8" ht="165" x14ac:dyDescent="0.25">
      <c r="A3" s="49">
        <v>1</v>
      </c>
      <c r="B3" s="101" t="s">
        <v>116</v>
      </c>
      <c r="C3" s="30" t="s">
        <v>225</v>
      </c>
      <c r="D3" s="30">
        <v>705</v>
      </c>
      <c r="E3" s="30" t="s">
        <v>226</v>
      </c>
      <c r="F3" s="30" t="s">
        <v>227</v>
      </c>
      <c r="G3" s="30" t="s">
        <v>396</v>
      </c>
      <c r="H3" s="30">
        <v>125</v>
      </c>
    </row>
    <row r="4" spans="1:8" ht="237" customHeight="1" x14ac:dyDescent="0.25">
      <c r="A4" s="49">
        <v>2</v>
      </c>
      <c r="B4" s="42" t="s">
        <v>117</v>
      </c>
      <c r="C4" s="30" t="s">
        <v>118</v>
      </c>
      <c r="D4" s="30" t="s">
        <v>119</v>
      </c>
      <c r="E4" s="30" t="s">
        <v>228</v>
      </c>
      <c r="F4" s="30" t="s">
        <v>229</v>
      </c>
      <c r="G4" s="30" t="s">
        <v>397</v>
      </c>
      <c r="H4" s="30">
        <v>126</v>
      </c>
    </row>
    <row r="5" spans="1:8" ht="272.25" customHeight="1" x14ac:dyDescent="0.25">
      <c r="A5" s="49">
        <v>3</v>
      </c>
      <c r="B5" s="102" t="s">
        <v>120</v>
      </c>
      <c r="C5" s="30" t="s">
        <v>231</v>
      </c>
      <c r="D5" s="30" t="s">
        <v>121</v>
      </c>
      <c r="E5" s="30" t="s">
        <v>232</v>
      </c>
      <c r="F5" s="30" t="s">
        <v>233</v>
      </c>
      <c r="G5" s="30" t="s">
        <v>398</v>
      </c>
      <c r="H5" s="30" t="s">
        <v>399</v>
      </c>
    </row>
    <row r="6" spans="1:8" ht="30" customHeight="1" x14ac:dyDescent="0.25">
      <c r="B6" s="29" t="s">
        <v>54</v>
      </c>
      <c r="C6" s="236" t="s">
        <v>63</v>
      </c>
      <c r="D6" s="236"/>
      <c r="E6" s="235" t="s">
        <v>63</v>
      </c>
      <c r="F6" s="235"/>
      <c r="G6" s="235" t="s">
        <v>63</v>
      </c>
      <c r="H6" s="235"/>
    </row>
  </sheetData>
  <mergeCells count="6">
    <mergeCell ref="E6:F6"/>
    <mergeCell ref="C6:D6"/>
    <mergeCell ref="G6:H6"/>
    <mergeCell ref="E1:F1"/>
    <mergeCell ref="C1:D1"/>
    <mergeCell ref="G1:H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3E60F4-E69C-4FB3-8804-DF4DF38A836D}">
  <sheetPr>
    <tabColor rgb="FF00B050"/>
  </sheetPr>
  <dimension ref="A1:T7"/>
  <sheetViews>
    <sheetView showGridLines="0" tabSelected="1" zoomScale="99" zoomScaleNormal="100" zoomScaleSheetLayoutView="100" workbookViewId="0">
      <pane xSplit="1" ySplit="2" topLeftCell="F3" activePane="bottomRight" state="frozen"/>
      <selection pane="topRight" activeCell="D4" sqref="D4"/>
      <selection pane="bottomLeft" activeCell="D4" sqref="D4"/>
      <selection pane="bottomRight" activeCell="J4" sqref="J4"/>
    </sheetView>
  </sheetViews>
  <sheetFormatPr baseColWidth="10" defaultColWidth="11.42578125" defaultRowHeight="15" customHeight="1" x14ac:dyDescent="0.25"/>
  <cols>
    <col min="1" max="1" width="22" style="26" customWidth="1"/>
    <col min="2" max="3" width="23" style="26" customWidth="1"/>
    <col min="4" max="4" width="16.7109375" style="26" customWidth="1"/>
    <col min="5" max="5" width="19.7109375" style="80" customWidth="1"/>
    <col min="6" max="6" width="43.140625" style="48" customWidth="1"/>
    <col min="7" max="7" width="17.42578125" style="26" customWidth="1"/>
    <col min="8" max="8" width="22.85546875" style="48" customWidth="1"/>
    <col min="9" max="9" width="19" style="26" customWidth="1"/>
    <col min="10" max="10" width="47.42578125" style="26" customWidth="1"/>
    <col min="11" max="11" width="13.85546875" style="26" customWidth="1"/>
    <col min="12" max="12" width="25.5703125" style="26" customWidth="1"/>
    <col min="13" max="16384" width="11.42578125" style="26"/>
  </cols>
  <sheetData>
    <row r="1" spans="1:20" ht="15" customHeight="1" x14ac:dyDescent="0.25">
      <c r="A1" s="25" t="s">
        <v>111</v>
      </c>
      <c r="B1" s="25"/>
      <c r="C1" s="25"/>
      <c r="D1" s="25"/>
      <c r="E1" s="79"/>
      <c r="F1" s="77"/>
      <c r="G1" s="25"/>
      <c r="H1" s="77"/>
      <c r="I1" s="25"/>
      <c r="J1" s="25"/>
      <c r="K1" s="25"/>
    </row>
    <row r="2" spans="1:20" ht="57" customHeight="1" x14ac:dyDescent="0.25">
      <c r="A2" s="27" t="s">
        <v>65</v>
      </c>
      <c r="B2" s="27" t="s">
        <v>66</v>
      </c>
      <c r="C2" s="27" t="s">
        <v>123</v>
      </c>
      <c r="D2" s="27" t="s">
        <v>425</v>
      </c>
      <c r="E2" s="27" t="s">
        <v>67</v>
      </c>
      <c r="F2" s="27" t="s">
        <v>112</v>
      </c>
      <c r="G2" s="27" t="s">
        <v>113</v>
      </c>
      <c r="H2" s="27" t="s">
        <v>68</v>
      </c>
      <c r="I2" s="27" t="s">
        <v>69</v>
      </c>
      <c r="J2" s="27" t="s">
        <v>114</v>
      </c>
      <c r="K2" s="27" t="s">
        <v>70</v>
      </c>
      <c r="L2" s="27" t="s">
        <v>71</v>
      </c>
      <c r="M2" s="27" t="s">
        <v>54</v>
      </c>
    </row>
    <row r="3" spans="1:20" ht="104.25" customHeight="1" x14ac:dyDescent="0.25">
      <c r="A3" s="51" t="s">
        <v>122</v>
      </c>
      <c r="B3" s="52" t="s">
        <v>128</v>
      </c>
      <c r="C3" s="52" t="s">
        <v>124</v>
      </c>
      <c r="D3" s="53" t="s">
        <v>61</v>
      </c>
      <c r="E3" s="59">
        <v>43765045</v>
      </c>
      <c r="F3" s="54" t="s">
        <v>436</v>
      </c>
      <c r="G3" s="54" t="s">
        <v>125</v>
      </c>
      <c r="H3" s="55" t="s">
        <v>126</v>
      </c>
      <c r="I3" s="58" t="s">
        <v>127</v>
      </c>
      <c r="J3" s="58" t="s">
        <v>460</v>
      </c>
      <c r="K3" s="53"/>
      <c r="L3" s="57" t="s">
        <v>438</v>
      </c>
      <c r="M3" s="178" t="s">
        <v>63</v>
      </c>
    </row>
    <row r="4" spans="1:20" ht="36" customHeight="1" x14ac:dyDescent="0.25">
      <c r="A4" s="238" t="s">
        <v>230</v>
      </c>
      <c r="B4" s="250" t="s">
        <v>424</v>
      </c>
      <c r="C4" s="250" t="s">
        <v>423</v>
      </c>
      <c r="D4" s="256" t="s">
        <v>61</v>
      </c>
      <c r="E4" s="253" t="s">
        <v>426</v>
      </c>
      <c r="F4" s="253" t="s">
        <v>428</v>
      </c>
      <c r="G4" s="54" t="s">
        <v>432</v>
      </c>
      <c r="H4" s="55" t="s">
        <v>433</v>
      </c>
      <c r="I4" s="241" t="s">
        <v>434</v>
      </c>
      <c r="J4" s="58"/>
      <c r="K4" s="53"/>
      <c r="L4" s="247" t="s">
        <v>437</v>
      </c>
      <c r="M4" s="244" t="s">
        <v>63</v>
      </c>
    </row>
    <row r="5" spans="1:20" ht="37.5" customHeight="1" x14ac:dyDescent="0.25">
      <c r="A5" s="239"/>
      <c r="B5" s="251"/>
      <c r="C5" s="251"/>
      <c r="D5" s="257"/>
      <c r="E5" s="254"/>
      <c r="F5" s="254"/>
      <c r="G5" s="54" t="s">
        <v>431</v>
      </c>
      <c r="H5" s="55" t="s">
        <v>430</v>
      </c>
      <c r="I5" s="242"/>
      <c r="J5" s="58" t="s">
        <v>435</v>
      </c>
      <c r="K5" s="53"/>
      <c r="L5" s="248"/>
      <c r="M5" s="245"/>
      <c r="O5" s="177"/>
      <c r="P5" s="177"/>
      <c r="Q5" s="177"/>
      <c r="R5" s="177"/>
      <c r="S5" s="177"/>
      <c r="T5" s="177"/>
    </row>
    <row r="6" spans="1:20" ht="20.25" customHeight="1" x14ac:dyDescent="0.25">
      <c r="A6" s="240"/>
      <c r="B6" s="252"/>
      <c r="C6" s="252"/>
      <c r="D6" s="258"/>
      <c r="E6" s="255"/>
      <c r="F6" s="255"/>
      <c r="G6" s="54" t="s">
        <v>427</v>
      </c>
      <c r="H6" s="55" t="s">
        <v>429</v>
      </c>
      <c r="I6" s="243"/>
      <c r="J6" s="58"/>
      <c r="K6" s="53"/>
      <c r="L6" s="249"/>
      <c r="M6" s="246"/>
    </row>
    <row r="7" spans="1:20" ht="111" customHeight="1" x14ac:dyDescent="0.25">
      <c r="A7" s="60" t="s">
        <v>264</v>
      </c>
      <c r="B7" s="52" t="s">
        <v>400</v>
      </c>
      <c r="C7" s="52" t="s">
        <v>401</v>
      </c>
      <c r="D7" s="53" t="s">
        <v>61</v>
      </c>
      <c r="E7" s="54" t="s">
        <v>402</v>
      </c>
      <c r="F7" s="54" t="s">
        <v>403</v>
      </c>
      <c r="G7" s="54" t="s">
        <v>404</v>
      </c>
      <c r="H7" s="55" t="s">
        <v>405</v>
      </c>
      <c r="I7" s="58" t="s">
        <v>406</v>
      </c>
      <c r="J7" s="58" t="s">
        <v>407</v>
      </c>
      <c r="K7" s="53"/>
      <c r="L7" s="57" t="s">
        <v>408</v>
      </c>
      <c r="M7" s="56" t="s">
        <v>63</v>
      </c>
    </row>
  </sheetData>
  <mergeCells count="9">
    <mergeCell ref="A4:A6"/>
    <mergeCell ref="I4:I6"/>
    <mergeCell ref="M4:M6"/>
    <mergeCell ref="L4:L6"/>
    <mergeCell ref="B4:B6"/>
    <mergeCell ref="E4:E6"/>
    <mergeCell ref="F4:F6"/>
    <mergeCell ref="C4:C6"/>
    <mergeCell ref="D4:D6"/>
  </mergeCells>
  <pageMargins left="0.31496062992125984" right="0.31496062992125984" top="0.35433070866141736" bottom="0.35433070866141736" header="0.31496062992125984" footer="0.31496062992125984"/>
  <pageSetup paperSize="281" scale="5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157F63-A3FE-4B4B-A180-3EBC82FCFC3A}">
  <sheetPr>
    <tabColor rgb="FF00B050"/>
  </sheetPr>
  <dimension ref="B1:O12"/>
  <sheetViews>
    <sheetView zoomScale="84" zoomScaleNormal="84" workbookViewId="0">
      <pane xSplit="3" ySplit="3" topLeftCell="E6" activePane="bottomRight" state="frozen"/>
      <selection pane="topRight" activeCell="D10" sqref="D10"/>
      <selection pane="bottomLeft" activeCell="D10" sqref="D10"/>
      <selection pane="bottomRight" activeCell="J7" sqref="J7"/>
    </sheetView>
  </sheetViews>
  <sheetFormatPr baseColWidth="10" defaultColWidth="11.42578125" defaultRowHeight="15" x14ac:dyDescent="0.25"/>
  <cols>
    <col min="1" max="1" width="2.7109375" customWidth="1"/>
    <col min="2" max="2" width="10.7109375" bestFit="1" customWidth="1"/>
    <col min="3" max="3" width="65.140625" customWidth="1"/>
    <col min="4" max="4" width="29.42578125" customWidth="1"/>
    <col min="5" max="6" width="23.85546875" customWidth="1"/>
    <col min="7" max="7" width="20" customWidth="1"/>
    <col min="8" max="8" width="21.42578125" customWidth="1"/>
    <col min="9" max="9" width="15.85546875" customWidth="1"/>
    <col min="10" max="10" width="15.140625" customWidth="1"/>
    <col min="11" max="11" width="32.42578125" bestFit="1" customWidth="1"/>
    <col min="12" max="12" width="35.85546875" bestFit="1" customWidth="1"/>
    <col min="13" max="13" width="29" bestFit="1" customWidth="1"/>
    <col min="14" max="14" width="21.7109375" customWidth="1"/>
  </cols>
  <sheetData>
    <row r="1" spans="2:15" ht="15.75" thickBot="1" x14ac:dyDescent="0.3"/>
    <row r="2" spans="2:15" ht="72" customHeight="1" thickBot="1" x14ac:dyDescent="0.3">
      <c r="B2" s="283" t="s">
        <v>55</v>
      </c>
      <c r="C2" s="284"/>
      <c r="D2" s="289" t="s">
        <v>144</v>
      </c>
      <c r="E2" s="289"/>
      <c r="F2" s="290"/>
      <c r="G2" s="276" t="s">
        <v>439</v>
      </c>
      <c r="H2" s="277"/>
      <c r="I2" s="277"/>
      <c r="J2" s="278"/>
      <c r="K2" s="259" t="s">
        <v>264</v>
      </c>
      <c r="L2" s="260"/>
      <c r="M2" s="260"/>
      <c r="N2" s="261"/>
    </row>
    <row r="3" spans="2:15" ht="15.75" thickBot="1" x14ac:dyDescent="0.3">
      <c r="B3" s="285"/>
      <c r="C3" s="286"/>
      <c r="D3" s="22" t="s">
        <v>56</v>
      </c>
      <c r="E3" s="23" t="s">
        <v>57</v>
      </c>
      <c r="F3" s="24" t="s">
        <v>59</v>
      </c>
      <c r="G3" s="22" t="s">
        <v>56</v>
      </c>
      <c r="H3" s="23" t="s">
        <v>57</v>
      </c>
      <c r="I3" s="179" t="s">
        <v>58</v>
      </c>
      <c r="J3" s="179" t="s">
        <v>59</v>
      </c>
      <c r="K3" s="181" t="s">
        <v>56</v>
      </c>
      <c r="L3" s="182" t="s">
        <v>57</v>
      </c>
      <c r="M3" s="182" t="s">
        <v>58</v>
      </c>
      <c r="N3" s="183" t="s">
        <v>440</v>
      </c>
    </row>
    <row r="4" spans="2:15" ht="23.25" customHeight="1" x14ac:dyDescent="0.25">
      <c r="B4" s="279" t="s">
        <v>60</v>
      </c>
      <c r="C4" s="280"/>
      <c r="D4" s="10" t="s">
        <v>131</v>
      </c>
      <c r="E4" s="11" t="s">
        <v>132</v>
      </c>
      <c r="F4" s="12"/>
      <c r="G4" s="13" t="s">
        <v>443</v>
      </c>
      <c r="H4" s="11" t="s">
        <v>449</v>
      </c>
      <c r="I4" s="36" t="s">
        <v>452</v>
      </c>
      <c r="J4" s="36"/>
      <c r="K4" s="10" t="s">
        <v>417</v>
      </c>
      <c r="L4" s="11" t="s">
        <v>418</v>
      </c>
      <c r="M4" s="36" t="s">
        <v>419</v>
      </c>
      <c r="N4" s="184"/>
    </row>
    <row r="5" spans="2:15" ht="83.25" customHeight="1" x14ac:dyDescent="0.25">
      <c r="B5" s="281" t="s">
        <v>133</v>
      </c>
      <c r="C5" s="282"/>
      <c r="D5" s="103" t="s">
        <v>140</v>
      </c>
      <c r="E5" s="105" t="s">
        <v>139</v>
      </c>
      <c r="F5" s="15"/>
      <c r="G5" s="46" t="s">
        <v>444</v>
      </c>
      <c r="H5" s="105" t="s">
        <v>450</v>
      </c>
      <c r="I5" s="192" t="s">
        <v>453</v>
      </c>
      <c r="J5" s="37"/>
      <c r="K5" s="103" t="s">
        <v>409</v>
      </c>
      <c r="L5" s="14" t="s">
        <v>410</v>
      </c>
      <c r="M5" s="37" t="s">
        <v>411</v>
      </c>
      <c r="N5" s="184"/>
    </row>
    <row r="6" spans="2:15" ht="40.5" customHeight="1" x14ac:dyDescent="0.25">
      <c r="B6" s="291" t="s">
        <v>134</v>
      </c>
      <c r="C6" s="292"/>
      <c r="D6" s="106">
        <f>40682.23*35%</f>
        <v>14238.780500000001</v>
      </c>
      <c r="E6" s="17">
        <v>5942.04</v>
      </c>
      <c r="F6" s="107" t="s">
        <v>442</v>
      </c>
      <c r="G6" s="191">
        <v>15384.45</v>
      </c>
      <c r="H6" s="16">
        <v>9258.2800000000007</v>
      </c>
      <c r="I6" s="174">
        <f>1240.12*50%</f>
        <v>620.05999999999995</v>
      </c>
      <c r="J6" s="321" t="s">
        <v>459</v>
      </c>
      <c r="K6" s="185">
        <v>8309.18</v>
      </c>
      <c r="L6" s="173">
        <v>6961.17</v>
      </c>
      <c r="M6" s="174">
        <v>897.9</v>
      </c>
      <c r="N6" s="190" t="s">
        <v>441</v>
      </c>
      <c r="O6" s="189"/>
    </row>
    <row r="7" spans="2:15" ht="145.5" customHeight="1" x14ac:dyDescent="0.25">
      <c r="B7" s="293" t="s">
        <v>135</v>
      </c>
      <c r="C7" s="294"/>
      <c r="D7" s="46" t="s">
        <v>136</v>
      </c>
      <c r="E7" s="46" t="s">
        <v>141</v>
      </c>
      <c r="F7" s="104" t="s">
        <v>143</v>
      </c>
      <c r="G7" s="46" t="s">
        <v>445</v>
      </c>
      <c r="H7" s="46" t="s">
        <v>451</v>
      </c>
      <c r="I7" s="175" t="s">
        <v>454</v>
      </c>
      <c r="J7" s="321"/>
      <c r="K7" s="103" t="s">
        <v>412</v>
      </c>
      <c r="L7" s="16" t="s">
        <v>413</v>
      </c>
      <c r="M7" s="175" t="s">
        <v>414</v>
      </c>
      <c r="N7" s="184"/>
    </row>
    <row r="8" spans="2:15" ht="151.5" customHeight="1" x14ac:dyDescent="0.25">
      <c r="B8" s="287" t="s">
        <v>137</v>
      </c>
      <c r="C8" s="288"/>
      <c r="D8" s="46" t="s">
        <v>138</v>
      </c>
      <c r="E8" s="46" t="s">
        <v>142</v>
      </c>
      <c r="F8" s="15"/>
      <c r="G8" s="46" t="s">
        <v>447</v>
      </c>
      <c r="H8" s="46" t="s">
        <v>446</v>
      </c>
      <c r="I8" s="175" t="s">
        <v>446</v>
      </c>
      <c r="J8" s="174"/>
      <c r="K8" s="103" t="s">
        <v>415</v>
      </c>
      <c r="L8" s="46" t="s">
        <v>415</v>
      </c>
      <c r="M8" s="175" t="s">
        <v>415</v>
      </c>
      <c r="N8" s="184"/>
    </row>
    <row r="9" spans="2:15" ht="39" customHeight="1" x14ac:dyDescent="0.25">
      <c r="B9" s="281" t="s">
        <v>129</v>
      </c>
      <c r="C9" s="282"/>
      <c r="D9" s="38" t="s">
        <v>130</v>
      </c>
      <c r="E9" s="38" t="s">
        <v>130</v>
      </c>
      <c r="F9" s="44"/>
      <c r="G9" s="17" t="s">
        <v>448</v>
      </c>
      <c r="H9" s="18" t="s">
        <v>448</v>
      </c>
      <c r="I9" s="18" t="s">
        <v>448</v>
      </c>
      <c r="J9" s="38"/>
      <c r="K9" s="186" t="s">
        <v>416</v>
      </c>
      <c r="L9" s="17" t="s">
        <v>416</v>
      </c>
      <c r="M9" s="176" t="s">
        <v>416</v>
      </c>
      <c r="N9" s="184"/>
    </row>
    <row r="10" spans="2:15" ht="15" customHeight="1" x14ac:dyDescent="0.25">
      <c r="B10" s="274"/>
      <c r="C10" s="275"/>
      <c r="D10" s="41"/>
      <c r="E10" s="40"/>
      <c r="F10" s="15"/>
      <c r="G10" s="45"/>
      <c r="H10" s="45"/>
      <c r="I10" s="180"/>
      <c r="J10" s="180"/>
      <c r="K10" s="187"/>
      <c r="L10" s="40"/>
      <c r="M10" s="40"/>
      <c r="N10" s="15"/>
    </row>
    <row r="11" spans="2:15" x14ac:dyDescent="0.25">
      <c r="B11" s="269" t="s">
        <v>62</v>
      </c>
      <c r="C11" s="270"/>
      <c r="D11" s="47"/>
      <c r="E11" s="19"/>
      <c r="F11" s="20"/>
      <c r="G11" s="21"/>
      <c r="H11" s="19"/>
      <c r="I11" s="39"/>
      <c r="J11" s="39"/>
      <c r="K11" s="188"/>
      <c r="L11" s="21"/>
      <c r="M11" s="19"/>
      <c r="N11" s="20"/>
    </row>
    <row r="12" spans="2:15" ht="16.5" thickBot="1" x14ac:dyDescent="0.3">
      <c r="B12" s="262" t="s">
        <v>54</v>
      </c>
      <c r="C12" s="263"/>
      <c r="D12" s="266" t="s">
        <v>34</v>
      </c>
      <c r="E12" s="267"/>
      <c r="F12" s="268"/>
      <c r="G12" s="264" t="s">
        <v>34</v>
      </c>
      <c r="H12" s="265"/>
      <c r="I12" s="265"/>
      <c r="J12" s="265"/>
      <c r="K12" s="271" t="s">
        <v>34</v>
      </c>
      <c r="L12" s="272"/>
      <c r="M12" s="272"/>
      <c r="N12" s="273"/>
    </row>
  </sheetData>
  <mergeCells count="16">
    <mergeCell ref="K2:N2"/>
    <mergeCell ref="B12:C12"/>
    <mergeCell ref="G12:J12"/>
    <mergeCell ref="D12:F12"/>
    <mergeCell ref="B11:C11"/>
    <mergeCell ref="K12:N12"/>
    <mergeCell ref="B10:C10"/>
    <mergeCell ref="G2:J2"/>
    <mergeCell ref="B4:C4"/>
    <mergeCell ref="B9:C9"/>
    <mergeCell ref="B2:C3"/>
    <mergeCell ref="B5:C5"/>
    <mergeCell ref="B8:C8"/>
    <mergeCell ref="D2:F2"/>
    <mergeCell ref="B6:C6"/>
    <mergeCell ref="B7:C7"/>
  </mergeCells>
  <phoneticPr fontId="14" type="noConversion"/>
  <conditionalFormatting sqref="D4:E9">
    <cfRule type="containsText" dxfId="22" priority="7" operator="containsText" text="No cumple">
      <formula>NOT(ISERROR(SEARCH("No cumple",D4)))</formula>
    </cfRule>
    <cfRule type="containsText" dxfId="21" priority="9" operator="containsText" text="Acreditada">
      <formula>NOT(ISERROR(SEARCH("Acreditada",D4)))</formula>
    </cfRule>
    <cfRule type="containsText" dxfId="20" priority="10" operator="containsText" text="Cumple">
      <formula>NOT(ISERROR(SEARCH("Cumple",D4)))</formula>
    </cfRule>
  </conditionalFormatting>
  <conditionalFormatting sqref="D7:E9">
    <cfRule type="containsText" dxfId="19" priority="6" operator="containsText" text="No acredita">
      <formula>NOT(ISERROR(SEARCH("No acredita",D7)))</formula>
    </cfRule>
    <cfRule type="containsText" dxfId="18" priority="8" operator="containsText" text="Pendiente">
      <formula>NOT(ISERROR(SEARCH("Pendiente",D7)))</formula>
    </cfRule>
  </conditionalFormatting>
  <conditionalFormatting sqref="D9:E11 D4:E6">
    <cfRule type="containsText" dxfId="17" priority="106" operator="containsText" text="No acredita">
      <formula>NOT(ISERROR(SEARCH("No acredita",D4)))</formula>
    </cfRule>
    <cfRule type="containsText" dxfId="16" priority="106" operator="containsText" text="Pendiente">
      <formula>NOT(ISERROR(SEARCH("Pendiente",D4)))</formula>
    </cfRule>
  </conditionalFormatting>
  <conditionalFormatting sqref="D9:E11">
    <cfRule type="containsText" dxfId="15" priority="100" operator="containsText" text="No cumple">
      <formula>NOT(ISERROR(SEARCH("No cumple",D9)))</formula>
    </cfRule>
    <cfRule type="containsText" dxfId="14" priority="101" operator="containsText" text="Acreditada">
      <formula>NOT(ISERROR(SEARCH("Acreditada",D9)))</formula>
    </cfRule>
    <cfRule type="containsText" dxfId="13" priority="102" operator="containsText" text="Cumple">
      <formula>NOT(ISERROR(SEARCH("Cumple",D9)))</formula>
    </cfRule>
  </conditionalFormatting>
  <conditionalFormatting sqref="G4:M10">
    <cfRule type="containsText" dxfId="12" priority="1" operator="containsText" text="No acredita">
      <formula>NOT(ISERROR(SEARCH("No acredita",G4)))</formula>
    </cfRule>
    <cfRule type="containsText" dxfId="11" priority="2" operator="containsText" text="No cumple">
      <formula>NOT(ISERROR(SEARCH("No cumple",G4)))</formula>
    </cfRule>
    <cfRule type="containsText" dxfId="10" priority="3" operator="containsText" text="Pendiente">
      <formula>NOT(ISERROR(SEARCH("Pendiente",G4)))</formula>
    </cfRule>
    <cfRule type="containsText" dxfId="9" priority="4" operator="containsText" text="Acreditada">
      <formula>NOT(ISERROR(SEARCH("Acreditada",G4)))</formula>
    </cfRule>
    <cfRule type="containsText" dxfId="8" priority="5" operator="containsText" text="Cumple">
      <formula>NOT(ISERROR(SEARCH("Cumple",G4)))</formula>
    </cfRule>
  </conditionalFormatting>
  <conditionalFormatting sqref="K10:M10">
    <cfRule type="containsText" dxfId="7" priority="79" operator="containsText" text="No acredita">
      <formula>NOT(ISERROR(SEARCH("No acredita",K10)))</formula>
    </cfRule>
    <cfRule type="containsText" dxfId="6" priority="107" operator="containsText" text="Acreditada">
      <formula>NOT(ISERROR(SEARCH("Acreditada",K10)))</formula>
    </cfRule>
    <cfRule type="containsText" dxfId="5" priority="108" operator="containsText" text="Pendiente">
      <formula>NOT(ISERROR(SEARCH("Pendiente",K10)))</formula>
    </cfRule>
    <cfRule type="containsText" dxfId="4" priority="109" operator="containsText" text="Cumple">
      <formula>NOT(ISERROR(SEARCH("Cumple",K10)))</formula>
    </cfRule>
    <cfRule type="containsText" dxfId="3" priority="109" operator="containsText" text="No cumple">
      <formula>NOT(ISERROR(SEARCH("No cumple",K10)))</formula>
    </cfRule>
  </conditionalFormatting>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2A899B-CD7D-40BA-9881-8A8F5DA33320}">
  <sheetPr>
    <tabColor rgb="FF00B050"/>
  </sheetPr>
  <dimension ref="A1:G5"/>
  <sheetViews>
    <sheetView workbookViewId="0">
      <selection activeCell="I5" sqref="I5"/>
    </sheetView>
  </sheetViews>
  <sheetFormatPr baseColWidth="10" defaultColWidth="11.42578125" defaultRowHeight="15" x14ac:dyDescent="0.25"/>
  <cols>
    <col min="1" max="1" width="50.7109375" customWidth="1"/>
    <col min="2" max="2" width="11.7109375" customWidth="1"/>
    <col min="3" max="3" width="10.7109375" customWidth="1"/>
    <col min="4" max="4" width="11.7109375" customWidth="1"/>
    <col min="5" max="5" width="10.7109375" customWidth="1"/>
    <col min="6" max="6" width="16.42578125" customWidth="1"/>
    <col min="7" max="7" width="10.7109375" customWidth="1"/>
  </cols>
  <sheetData>
    <row r="1" spans="1:7" ht="60" customHeight="1" x14ac:dyDescent="0.25">
      <c r="A1" s="29" t="s">
        <v>145</v>
      </c>
      <c r="B1" s="237" t="s">
        <v>115</v>
      </c>
      <c r="C1" s="237"/>
      <c r="D1" s="237" t="s">
        <v>230</v>
      </c>
      <c r="E1" s="237"/>
      <c r="F1" s="237" t="s">
        <v>264</v>
      </c>
      <c r="G1" s="237"/>
    </row>
    <row r="2" spans="1:7" ht="30" customHeight="1" x14ac:dyDescent="0.25">
      <c r="A2" s="29" t="s">
        <v>4</v>
      </c>
      <c r="B2" s="29" t="s">
        <v>148</v>
      </c>
      <c r="C2" s="29" t="s">
        <v>60</v>
      </c>
      <c r="D2" s="29" t="s">
        <v>148</v>
      </c>
      <c r="E2" s="29" t="s">
        <v>60</v>
      </c>
      <c r="F2" s="29" t="s">
        <v>148</v>
      </c>
      <c r="G2" s="29" t="s">
        <v>60</v>
      </c>
    </row>
    <row r="3" spans="1:7" ht="135" x14ac:dyDescent="0.25">
      <c r="A3" s="42" t="s">
        <v>146</v>
      </c>
      <c r="B3" s="30" t="s">
        <v>456</v>
      </c>
      <c r="C3" s="30">
        <v>927</v>
      </c>
      <c r="D3" s="30" t="s">
        <v>456</v>
      </c>
      <c r="E3" s="30" t="s">
        <v>455</v>
      </c>
      <c r="F3" s="30" t="s">
        <v>456</v>
      </c>
      <c r="G3" s="30" t="s">
        <v>420</v>
      </c>
    </row>
    <row r="4" spans="1:7" ht="195" x14ac:dyDescent="0.25">
      <c r="A4" s="42" t="s">
        <v>147</v>
      </c>
      <c r="B4" s="30" t="s">
        <v>457</v>
      </c>
      <c r="C4" s="30">
        <v>926</v>
      </c>
      <c r="D4" s="30" t="s">
        <v>457</v>
      </c>
      <c r="E4" s="30">
        <v>358</v>
      </c>
      <c r="F4" s="30" t="s">
        <v>457</v>
      </c>
      <c r="G4" s="30">
        <v>183</v>
      </c>
    </row>
    <row r="5" spans="1:7" ht="30" customHeight="1" x14ac:dyDescent="0.25">
      <c r="A5" s="29" t="s">
        <v>54</v>
      </c>
      <c r="B5" s="235" t="s">
        <v>63</v>
      </c>
      <c r="C5" s="235"/>
      <c r="D5" s="235" t="s">
        <v>63</v>
      </c>
      <c r="E5" s="235"/>
      <c r="F5" s="235" t="s">
        <v>63</v>
      </c>
      <c r="G5" s="235"/>
    </row>
  </sheetData>
  <mergeCells count="6">
    <mergeCell ref="D5:E5"/>
    <mergeCell ref="B5:C5"/>
    <mergeCell ref="F5:G5"/>
    <mergeCell ref="D1:E1"/>
    <mergeCell ref="B1:C1"/>
    <mergeCell ref="F1:G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C5CCDD-CB29-470C-A1DB-EA4072879F2A}">
  <sheetPr>
    <tabColor rgb="FF00B0F0"/>
  </sheetPr>
  <dimension ref="A1:D12"/>
  <sheetViews>
    <sheetView zoomScaleNormal="100" workbookViewId="0">
      <selection activeCell="G2" sqref="G2"/>
    </sheetView>
  </sheetViews>
  <sheetFormatPr baseColWidth="10" defaultColWidth="9.140625" defaultRowHeight="15" customHeight="1" x14ac:dyDescent="0.25"/>
  <cols>
    <col min="1" max="1" width="38.140625" customWidth="1"/>
    <col min="2" max="2" width="18.85546875" customWidth="1"/>
    <col min="3" max="3" width="18.28515625" customWidth="1"/>
    <col min="4" max="4" width="21.7109375" customWidth="1"/>
  </cols>
  <sheetData>
    <row r="1" spans="1:4" ht="30" customHeight="1" thickBot="1" x14ac:dyDescent="0.3">
      <c r="A1" s="295" t="s">
        <v>72</v>
      </c>
      <c r="B1" s="296"/>
      <c r="C1" s="296"/>
      <c r="D1" s="296"/>
    </row>
    <row r="2" spans="1:4" ht="60" customHeight="1" x14ac:dyDescent="0.25">
      <c r="A2" s="95" t="s">
        <v>73</v>
      </c>
      <c r="B2" s="94" t="s">
        <v>115</v>
      </c>
      <c r="C2" s="94" t="s">
        <v>230</v>
      </c>
      <c r="D2" s="94" t="s">
        <v>264</v>
      </c>
    </row>
    <row r="3" spans="1:4" ht="15" customHeight="1" x14ac:dyDescent="0.25">
      <c r="A3" s="193" t="s">
        <v>74</v>
      </c>
      <c r="B3" s="7">
        <f>'4.5.1. Económico'!E4</f>
        <v>405</v>
      </c>
      <c r="C3" s="7">
        <f>'4.5.1. Económico'!H4</f>
        <v>405</v>
      </c>
      <c r="D3" s="7">
        <f>'4.5.1. Económico'!K4</f>
        <v>405</v>
      </c>
    </row>
    <row r="4" spans="1:4" ht="15" customHeight="1" x14ac:dyDescent="0.25">
      <c r="A4" s="193" t="s">
        <v>149</v>
      </c>
      <c r="B4" s="7">
        <f>'4.5.2.1. Cap trans'!E21</f>
        <v>225</v>
      </c>
      <c r="C4" s="7">
        <f>'4.5.2.1. Cap trans'!I21</f>
        <v>86</v>
      </c>
      <c r="D4" s="7">
        <f>'4.5.2.1. Cap trans'!M21</f>
        <v>260</v>
      </c>
    </row>
    <row r="5" spans="1:4" ht="15" customHeight="1" x14ac:dyDescent="0.25">
      <c r="A5" s="193" t="s">
        <v>150</v>
      </c>
      <c r="B5" s="7">
        <f>'4.5.2.2 Cap territorio'!H12</f>
        <v>200</v>
      </c>
      <c r="C5" s="7">
        <f>'4.5.2.2 Cap territorio'!N12</f>
        <v>150</v>
      </c>
      <c r="D5" s="7">
        <f>'4.5.2.2 Cap territorio'!T12</f>
        <v>200</v>
      </c>
    </row>
    <row r="6" spans="1:4" ht="15" customHeight="1" x14ac:dyDescent="0.25">
      <c r="A6" s="193" t="s">
        <v>76</v>
      </c>
      <c r="B6" s="1">
        <f>'4.5.3, 4.5.4 y 4.5.5'!C5</f>
        <v>100</v>
      </c>
      <c r="C6" s="1">
        <f>'4.5.3, 4.5.4 y 4.5.5'!I5</f>
        <v>100</v>
      </c>
      <c r="D6" s="1">
        <f>'4.5.3, 4.5.4 y 4.5.5'!M5</f>
        <v>100</v>
      </c>
    </row>
    <row r="7" spans="1:4" ht="15" customHeight="1" x14ac:dyDescent="0.25">
      <c r="A7" s="193" t="s">
        <v>151</v>
      </c>
      <c r="B7" s="1">
        <f>'4.5.3, 4.5.4 y 4.5.5'!C4</f>
        <v>30</v>
      </c>
      <c r="C7" s="1">
        <f>'4.5.3, 4.5.4 y 4.5.5'!I4</f>
        <v>30</v>
      </c>
      <c r="D7" s="1">
        <f>'4.5.3, 4.5.4 y 4.5.5'!M4</f>
        <v>30</v>
      </c>
    </row>
    <row r="8" spans="1:4" ht="15" customHeight="1" x14ac:dyDescent="0.25">
      <c r="A8" s="193" t="s">
        <v>75</v>
      </c>
      <c r="B8" s="1">
        <f>'4.5.3, 4.5.4 y 4.5.5'!E3</f>
        <v>5</v>
      </c>
      <c r="C8" s="1">
        <f>'4.5.3, 4.5.4 y 4.5.5'!I3</f>
        <v>0</v>
      </c>
      <c r="D8" s="1">
        <f>'4.5.3, 4.5.4 y 4.5.5'!M3</f>
        <v>5</v>
      </c>
    </row>
    <row r="9" spans="1:4" ht="15" customHeight="1" thickBot="1" x14ac:dyDescent="0.3">
      <c r="A9" s="97" t="s">
        <v>77</v>
      </c>
      <c r="B9" s="98">
        <f t="shared" ref="B9:C9" si="0">SUM(B3:B8)</f>
        <v>965</v>
      </c>
      <c r="C9" s="98">
        <f t="shared" si="0"/>
        <v>771</v>
      </c>
      <c r="D9" s="98">
        <f>SUM(D3:D8)</f>
        <v>1000</v>
      </c>
    </row>
    <row r="12" spans="1:4" ht="15" customHeight="1" x14ac:dyDescent="0.25">
      <c r="C12" s="99"/>
    </row>
  </sheetData>
  <mergeCells count="1">
    <mergeCell ref="A1:D1"/>
  </mergeCells>
  <pageMargins left="0.7" right="0.7" top="0.75" bottom="0.75" header="0.3" footer="0.3"/>
  <pageSetup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1EF5B7-C548-4A71-A5CE-8172F8C93AD1}">
  <sheetPr>
    <tabColor rgb="FF00B0F0"/>
  </sheetPr>
  <dimension ref="A1:L7"/>
  <sheetViews>
    <sheetView zoomScale="96" zoomScaleNormal="96" workbookViewId="0">
      <pane xSplit="3" ySplit="2" topLeftCell="D3" activePane="bottomRight" state="frozen"/>
      <selection pane="topRight" activeCell="E1" sqref="E1"/>
      <selection pane="bottomLeft" activeCell="A3" sqref="A3"/>
      <selection pane="bottomRight" activeCell="B8" sqref="B8"/>
    </sheetView>
  </sheetViews>
  <sheetFormatPr baseColWidth="10" defaultColWidth="9.140625" defaultRowHeight="15" customHeight="1" x14ac:dyDescent="0.25"/>
  <cols>
    <col min="1" max="1" width="9.5703125" customWidth="1"/>
    <col min="2" max="2" width="73.85546875" bestFit="1" customWidth="1"/>
    <col min="3" max="3" width="15.7109375" customWidth="1"/>
    <col min="4" max="4" width="10.7109375" customWidth="1"/>
    <col min="5" max="5" width="13" customWidth="1"/>
    <col min="6" max="12" width="10.7109375" customWidth="1"/>
  </cols>
  <sheetData>
    <row r="1" spans="1:12" ht="60" customHeight="1" x14ac:dyDescent="0.25">
      <c r="A1" s="199" t="s">
        <v>78</v>
      </c>
      <c r="B1" s="199"/>
      <c r="C1" s="198"/>
      <c r="D1" s="297" t="s">
        <v>265</v>
      </c>
      <c r="E1" s="297"/>
      <c r="F1" s="297"/>
      <c r="G1" s="297" t="s">
        <v>230</v>
      </c>
      <c r="H1" s="297"/>
      <c r="I1" s="297"/>
      <c r="J1" s="297" t="s">
        <v>264</v>
      </c>
      <c r="K1" s="297"/>
      <c r="L1" s="297"/>
    </row>
    <row r="2" spans="1:12" ht="68.45" customHeight="1" x14ac:dyDescent="0.25">
      <c r="A2" s="8" t="s">
        <v>79</v>
      </c>
      <c r="B2" s="5" t="s">
        <v>80</v>
      </c>
      <c r="C2" s="5" t="s">
        <v>81</v>
      </c>
      <c r="D2" s="5" t="s">
        <v>82</v>
      </c>
      <c r="E2" s="5" t="s">
        <v>83</v>
      </c>
      <c r="F2" s="5" t="s">
        <v>60</v>
      </c>
      <c r="G2" s="5" t="s">
        <v>82</v>
      </c>
      <c r="H2" s="5" t="s">
        <v>83</v>
      </c>
      <c r="I2" s="5" t="s">
        <v>60</v>
      </c>
      <c r="J2" s="5" t="s">
        <v>82</v>
      </c>
      <c r="K2" s="5" t="s">
        <v>83</v>
      </c>
      <c r="L2" s="5" t="s">
        <v>60</v>
      </c>
    </row>
    <row r="3" spans="1:12" ht="60" x14ac:dyDescent="0.25">
      <c r="A3" s="34" t="s">
        <v>84</v>
      </c>
      <c r="B3" s="43" t="s">
        <v>85</v>
      </c>
      <c r="C3" s="35">
        <v>405</v>
      </c>
      <c r="D3" s="108">
        <v>7.0000000000000007E-2</v>
      </c>
      <c r="E3" s="35">
        <v>405</v>
      </c>
      <c r="F3" s="35">
        <v>928</v>
      </c>
      <c r="G3" s="132">
        <v>7.0000000000000007E-2</v>
      </c>
      <c r="H3" s="35">
        <v>405</v>
      </c>
      <c r="I3" s="35">
        <v>359</v>
      </c>
      <c r="J3" s="108">
        <v>7.0000000000000007E-2</v>
      </c>
      <c r="K3" s="35">
        <v>405</v>
      </c>
      <c r="L3" s="35">
        <v>185</v>
      </c>
    </row>
    <row r="4" spans="1:12" ht="15" customHeight="1" x14ac:dyDescent="0.25">
      <c r="A4" s="198" t="s">
        <v>86</v>
      </c>
      <c r="B4" s="198"/>
      <c r="C4" s="8"/>
      <c r="D4" s="8" t="s">
        <v>87</v>
      </c>
      <c r="E4" s="8">
        <f>+E3</f>
        <v>405</v>
      </c>
      <c r="F4" s="8" t="s">
        <v>87</v>
      </c>
      <c r="G4" s="8" t="s">
        <v>87</v>
      </c>
      <c r="H4" s="8">
        <f>+H3</f>
        <v>405</v>
      </c>
      <c r="I4" s="8" t="s">
        <v>87</v>
      </c>
      <c r="J4" s="8" t="s">
        <v>87</v>
      </c>
      <c r="K4" s="8">
        <f>+K3</f>
        <v>405</v>
      </c>
      <c r="L4" s="8" t="s">
        <v>87</v>
      </c>
    </row>
    <row r="7" spans="1:12" ht="15" customHeight="1" x14ac:dyDescent="0.25">
      <c r="B7" s="109"/>
    </row>
  </sheetData>
  <mergeCells count="5">
    <mergeCell ref="A4:B4"/>
    <mergeCell ref="J1:L1"/>
    <mergeCell ref="A1:C1"/>
    <mergeCell ref="G1:I1"/>
    <mergeCell ref="D1:F1"/>
  </mergeCells>
  <conditionalFormatting sqref="D3 G3 J3">
    <cfRule type="containsText" dxfId="2" priority="5" operator="containsText" text="No cumple">
      <formula>NOT(ISERROR(SEARCH("No cumple",D3)))</formula>
    </cfRule>
    <cfRule type="containsText" dxfId="1" priority="6" operator="containsText" text="Pendiente">
      <formula>NOT(ISERROR(SEARCH("Pendiente",D3)))</formula>
    </cfRule>
    <cfRule type="containsText" dxfId="0" priority="7" operator="containsText" text="Cumple">
      <formula>NOT(ISERROR(SEARCH("Cumple",D3)))</formula>
    </cfRule>
  </conditionalFormatting>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A36D69-1E03-46D1-AE0B-A65E816B1817}">
  <sheetPr>
    <tabColor rgb="FF00B0F0"/>
  </sheetPr>
  <dimension ref="A1:N21"/>
  <sheetViews>
    <sheetView workbookViewId="0">
      <pane xSplit="2" ySplit="2" topLeftCell="D3" activePane="bottomRight" state="frozen"/>
      <selection pane="topRight" activeCell="K3" sqref="K3"/>
      <selection pane="bottomLeft" activeCell="K3" sqref="K3"/>
      <selection pane="bottomRight" activeCell="L24" sqref="L24"/>
    </sheetView>
  </sheetViews>
  <sheetFormatPr baseColWidth="10" defaultColWidth="9.140625" defaultRowHeight="15" customHeight="1" x14ac:dyDescent="0.25"/>
  <cols>
    <col min="1" max="1" width="11.85546875" customWidth="1"/>
    <col min="2" max="2" width="32.7109375" customWidth="1"/>
    <col min="3" max="3" width="25" customWidth="1"/>
    <col min="4" max="4" width="9.28515625" customWidth="1"/>
    <col min="5" max="5" width="7.28515625" customWidth="1"/>
    <col min="6" max="6" width="16" customWidth="1"/>
    <col min="7" max="7" width="25" customWidth="1"/>
    <col min="8" max="8" width="8.85546875" customWidth="1"/>
    <col min="9" max="9" width="7.5703125" customWidth="1"/>
    <col min="10" max="10" width="15" customWidth="1"/>
    <col min="11" max="11" width="22.5703125" customWidth="1"/>
  </cols>
  <sheetData>
    <row r="1" spans="1:14" ht="60" customHeight="1" x14ac:dyDescent="0.25">
      <c r="A1" s="199" t="s">
        <v>88</v>
      </c>
      <c r="B1" s="199"/>
      <c r="C1" s="205" t="s">
        <v>115</v>
      </c>
      <c r="D1" s="206"/>
      <c r="E1" s="206"/>
      <c r="F1" s="207"/>
      <c r="G1" s="205" t="s">
        <v>230</v>
      </c>
      <c r="H1" s="206"/>
      <c r="I1" s="206"/>
      <c r="J1" s="207"/>
      <c r="K1" s="205" t="s">
        <v>264</v>
      </c>
      <c r="L1" s="206"/>
      <c r="M1" s="206"/>
      <c r="N1" s="207"/>
    </row>
    <row r="2" spans="1:14" ht="30" customHeight="1" thickBot="1" x14ac:dyDescent="0.3">
      <c r="A2" s="111" t="s">
        <v>152</v>
      </c>
      <c r="B2" s="81"/>
      <c r="C2" s="81" t="s">
        <v>162</v>
      </c>
      <c r="D2" s="81" t="s">
        <v>91</v>
      </c>
      <c r="E2" s="81" t="s">
        <v>90</v>
      </c>
      <c r="F2" s="81" t="s">
        <v>105</v>
      </c>
      <c r="G2" s="81" t="s">
        <v>162</v>
      </c>
      <c r="H2" s="81" t="s">
        <v>91</v>
      </c>
      <c r="I2" s="81" t="s">
        <v>90</v>
      </c>
      <c r="J2" s="81" t="s">
        <v>105</v>
      </c>
      <c r="K2" s="81" t="s">
        <v>162</v>
      </c>
      <c r="L2" s="81" t="s">
        <v>91</v>
      </c>
      <c r="M2" s="81" t="s">
        <v>90</v>
      </c>
      <c r="N2" s="81" t="s">
        <v>105</v>
      </c>
    </row>
    <row r="3" spans="1:14" ht="54.75" customHeight="1" x14ac:dyDescent="0.25">
      <c r="A3" s="195" t="s">
        <v>155</v>
      </c>
      <c r="B3" s="112" t="s">
        <v>153</v>
      </c>
      <c r="C3" s="114" t="s">
        <v>165</v>
      </c>
      <c r="D3" s="115" t="s">
        <v>169</v>
      </c>
      <c r="E3" s="200">
        <v>208</v>
      </c>
      <c r="F3" s="116"/>
      <c r="G3" s="114" t="s">
        <v>243</v>
      </c>
      <c r="H3" s="115">
        <v>397</v>
      </c>
      <c r="I3" s="200">
        <v>86</v>
      </c>
      <c r="J3" s="133"/>
      <c r="K3" s="114" t="s">
        <v>266</v>
      </c>
      <c r="L3" s="115">
        <v>194</v>
      </c>
      <c r="M3" s="200">
        <v>260</v>
      </c>
      <c r="N3" s="116"/>
    </row>
    <row r="4" spans="1:14" ht="45" x14ac:dyDescent="0.25">
      <c r="A4" s="196"/>
      <c r="B4" s="50" t="s">
        <v>157</v>
      </c>
      <c r="C4" s="117" t="s">
        <v>166</v>
      </c>
      <c r="D4" s="110" t="s">
        <v>168</v>
      </c>
      <c r="E4" s="201"/>
      <c r="F4" s="118"/>
      <c r="G4" s="117" t="s">
        <v>241</v>
      </c>
      <c r="H4" s="110" t="s">
        <v>244</v>
      </c>
      <c r="I4" s="201"/>
      <c r="J4" s="118"/>
      <c r="K4" s="117" t="s">
        <v>268</v>
      </c>
      <c r="L4" s="110" t="s">
        <v>269</v>
      </c>
      <c r="M4" s="201"/>
      <c r="N4" s="118"/>
    </row>
    <row r="5" spans="1:14" ht="15" customHeight="1" x14ac:dyDescent="0.25">
      <c r="A5" s="196"/>
      <c r="B5" s="9" t="s">
        <v>158</v>
      </c>
      <c r="C5" s="119" t="s">
        <v>171</v>
      </c>
      <c r="D5" s="110">
        <v>958</v>
      </c>
      <c r="E5" s="201"/>
      <c r="F5" s="96"/>
      <c r="G5" s="119" t="s">
        <v>245</v>
      </c>
      <c r="H5" s="110">
        <v>412</v>
      </c>
      <c r="I5" s="201"/>
      <c r="J5" s="96"/>
      <c r="K5" s="119" t="s">
        <v>270</v>
      </c>
      <c r="L5" s="110"/>
      <c r="M5" s="201"/>
      <c r="N5" s="96"/>
    </row>
    <row r="6" spans="1:14" ht="14.45" customHeight="1" x14ac:dyDescent="0.25">
      <c r="A6" s="196"/>
      <c r="B6" s="9" t="s">
        <v>154</v>
      </c>
      <c r="C6" s="119">
        <v>10029856658</v>
      </c>
      <c r="D6" s="203" t="s">
        <v>169</v>
      </c>
      <c r="E6" s="201"/>
      <c r="F6" s="96"/>
      <c r="G6" s="119">
        <v>10034721905</v>
      </c>
      <c r="H6" s="203">
        <v>397</v>
      </c>
      <c r="I6" s="201"/>
      <c r="J6" s="96"/>
      <c r="K6" s="119">
        <v>10029935034</v>
      </c>
      <c r="L6" s="203">
        <v>194</v>
      </c>
      <c r="M6" s="201"/>
      <c r="N6" s="96"/>
    </row>
    <row r="7" spans="1:14" ht="14.45" customHeight="1" x14ac:dyDescent="0.25">
      <c r="A7" s="196"/>
      <c r="B7" s="9" t="s">
        <v>159</v>
      </c>
      <c r="C7" s="119" t="s">
        <v>167</v>
      </c>
      <c r="D7" s="204"/>
      <c r="E7" s="201"/>
      <c r="F7" s="96"/>
      <c r="G7" s="119" t="s">
        <v>242</v>
      </c>
      <c r="H7" s="204"/>
      <c r="I7" s="201"/>
      <c r="J7" s="96"/>
      <c r="K7" s="119" t="s">
        <v>267</v>
      </c>
      <c r="L7" s="204"/>
      <c r="M7" s="201"/>
      <c r="N7" s="96"/>
    </row>
    <row r="8" spans="1:14" ht="14.45" customHeight="1" thickBot="1" x14ac:dyDescent="0.3">
      <c r="A8" s="197"/>
      <c r="B8" s="113" t="s">
        <v>156</v>
      </c>
      <c r="C8" s="120" t="s">
        <v>164</v>
      </c>
      <c r="D8" s="121" t="s">
        <v>163</v>
      </c>
      <c r="E8" s="202"/>
      <c r="F8" s="122"/>
      <c r="G8" s="120" t="s">
        <v>174</v>
      </c>
      <c r="H8" s="121" t="s">
        <v>234</v>
      </c>
      <c r="I8" s="202"/>
      <c r="J8" s="122"/>
      <c r="K8" s="120" t="s">
        <v>164</v>
      </c>
      <c r="L8" s="121">
        <v>186</v>
      </c>
      <c r="M8" s="202"/>
      <c r="N8" s="122"/>
    </row>
    <row r="9" spans="1:14" ht="48" customHeight="1" thickBot="1" x14ac:dyDescent="0.3">
      <c r="A9" s="195" t="s">
        <v>160</v>
      </c>
      <c r="B9" s="112" t="s">
        <v>153</v>
      </c>
      <c r="C9" s="114" t="s">
        <v>170</v>
      </c>
      <c r="D9" s="115">
        <v>964</v>
      </c>
      <c r="E9" s="200">
        <v>225</v>
      </c>
      <c r="F9" s="116"/>
      <c r="G9" s="114" t="s">
        <v>247</v>
      </c>
      <c r="H9" s="115">
        <v>410</v>
      </c>
      <c r="I9" s="200">
        <v>0</v>
      </c>
      <c r="J9" s="208" t="s">
        <v>250</v>
      </c>
      <c r="K9" s="114" t="s">
        <v>266</v>
      </c>
      <c r="L9" s="115">
        <v>201</v>
      </c>
      <c r="M9" s="200">
        <v>260</v>
      </c>
      <c r="N9" s="116"/>
    </row>
    <row r="10" spans="1:14" ht="50.25" customHeight="1" x14ac:dyDescent="0.25">
      <c r="A10" s="196"/>
      <c r="B10" s="50" t="s">
        <v>157</v>
      </c>
      <c r="C10" s="117" t="s">
        <v>177</v>
      </c>
      <c r="D10" s="110" t="s">
        <v>168</v>
      </c>
      <c r="E10" s="201"/>
      <c r="F10" s="96"/>
      <c r="G10" s="117" t="s">
        <v>458</v>
      </c>
      <c r="H10" s="115" t="s">
        <v>246</v>
      </c>
      <c r="I10" s="201"/>
      <c r="J10" s="209"/>
      <c r="K10" s="117" t="s">
        <v>271</v>
      </c>
      <c r="L10" s="110" t="s">
        <v>272</v>
      </c>
      <c r="M10" s="201"/>
      <c r="N10" s="96"/>
    </row>
    <row r="11" spans="1:14" ht="14.45" customHeight="1" x14ac:dyDescent="0.25">
      <c r="A11" s="196"/>
      <c r="B11" s="9" t="s">
        <v>158</v>
      </c>
      <c r="C11" s="119" t="s">
        <v>172</v>
      </c>
      <c r="D11" s="1">
        <v>965</v>
      </c>
      <c r="E11" s="201"/>
      <c r="F11" s="96"/>
      <c r="G11" s="119" t="s">
        <v>249</v>
      </c>
      <c r="H11" s="1"/>
      <c r="I11" s="201"/>
      <c r="J11" s="209"/>
      <c r="K11" s="119" t="s">
        <v>273</v>
      </c>
      <c r="L11" s="1">
        <v>202</v>
      </c>
      <c r="M11" s="201"/>
      <c r="N11" s="96"/>
    </row>
    <row r="12" spans="1:14" ht="14.45" customHeight="1" x14ac:dyDescent="0.25">
      <c r="A12" s="196"/>
      <c r="B12" s="9" t="s">
        <v>154</v>
      </c>
      <c r="C12" s="119">
        <v>10030550775</v>
      </c>
      <c r="D12" s="203">
        <v>964</v>
      </c>
      <c r="E12" s="201"/>
      <c r="F12" s="96"/>
      <c r="G12" s="119">
        <v>10033555375</v>
      </c>
      <c r="H12" s="203">
        <v>410</v>
      </c>
      <c r="I12" s="201"/>
      <c r="J12" s="209"/>
      <c r="K12" s="119">
        <v>10030521741</v>
      </c>
      <c r="L12" s="203">
        <v>201</v>
      </c>
      <c r="M12" s="201"/>
      <c r="N12" s="96"/>
    </row>
    <row r="13" spans="1:14" ht="14.45" customHeight="1" x14ac:dyDescent="0.25">
      <c r="A13" s="196"/>
      <c r="B13" s="9" t="s">
        <v>159</v>
      </c>
      <c r="C13" s="119" t="s">
        <v>173</v>
      </c>
      <c r="D13" s="204"/>
      <c r="E13" s="201"/>
      <c r="F13" s="96"/>
      <c r="G13" s="119" t="s">
        <v>248</v>
      </c>
      <c r="H13" s="204"/>
      <c r="I13" s="201"/>
      <c r="J13" s="209"/>
      <c r="K13" s="119" t="s">
        <v>274</v>
      </c>
      <c r="L13" s="204"/>
      <c r="M13" s="201"/>
      <c r="N13" s="96"/>
    </row>
    <row r="14" spans="1:14" ht="14.45" customHeight="1" thickBot="1" x14ac:dyDescent="0.3">
      <c r="A14" s="197"/>
      <c r="B14" s="113" t="s">
        <v>156</v>
      </c>
      <c r="C14" s="120" t="s">
        <v>174</v>
      </c>
      <c r="D14" s="123" t="s">
        <v>163</v>
      </c>
      <c r="E14" s="202"/>
      <c r="F14" s="122"/>
      <c r="G14" s="120" t="s">
        <v>181</v>
      </c>
      <c r="H14" s="194" t="s">
        <v>234</v>
      </c>
      <c r="I14" s="202"/>
      <c r="J14" s="210"/>
      <c r="K14" s="120" t="s">
        <v>174</v>
      </c>
      <c r="L14" s="123">
        <v>186</v>
      </c>
      <c r="M14" s="202"/>
      <c r="N14" s="122"/>
    </row>
    <row r="15" spans="1:14" ht="41.25" customHeight="1" x14ac:dyDescent="0.25">
      <c r="A15" s="195" t="s">
        <v>161</v>
      </c>
      <c r="B15" s="112" t="s">
        <v>153</v>
      </c>
      <c r="C15" s="114" t="s">
        <v>175</v>
      </c>
      <c r="D15" s="125" t="s">
        <v>178</v>
      </c>
      <c r="E15" s="200">
        <v>242</v>
      </c>
      <c r="F15" s="116"/>
      <c r="G15" s="114" t="s">
        <v>235</v>
      </c>
      <c r="H15" s="125" t="s">
        <v>236</v>
      </c>
      <c r="I15" s="200">
        <v>0</v>
      </c>
      <c r="J15" s="208" t="s">
        <v>250</v>
      </c>
      <c r="K15" s="114" t="s">
        <v>275</v>
      </c>
      <c r="L15" s="115"/>
      <c r="M15" s="200">
        <v>260</v>
      </c>
      <c r="N15" s="116"/>
    </row>
    <row r="16" spans="1:14" ht="51.75" customHeight="1" x14ac:dyDescent="0.25">
      <c r="A16" s="196"/>
      <c r="B16" s="50" t="s">
        <v>157</v>
      </c>
      <c r="C16" s="117" t="s">
        <v>176</v>
      </c>
      <c r="D16" s="1" t="s">
        <v>168</v>
      </c>
      <c r="E16" s="201"/>
      <c r="F16" s="96"/>
      <c r="G16" s="117" t="s">
        <v>239</v>
      </c>
      <c r="H16" s="1" t="s">
        <v>240</v>
      </c>
      <c r="I16" s="201"/>
      <c r="J16" s="209"/>
      <c r="K16" s="117" t="s">
        <v>271</v>
      </c>
      <c r="L16" s="110" t="s">
        <v>277</v>
      </c>
      <c r="M16" s="201"/>
      <c r="N16" s="96"/>
    </row>
    <row r="17" spans="1:14" ht="39.75" customHeight="1" x14ac:dyDescent="0.25">
      <c r="A17" s="196"/>
      <c r="B17" s="9" t="s">
        <v>158</v>
      </c>
      <c r="C17" s="119" t="s">
        <v>182</v>
      </c>
      <c r="D17" s="1">
        <v>962</v>
      </c>
      <c r="E17" s="201"/>
      <c r="F17" s="127" t="s">
        <v>179</v>
      </c>
      <c r="G17" s="119" t="s">
        <v>238</v>
      </c>
      <c r="H17" s="1">
        <v>364</v>
      </c>
      <c r="I17" s="201"/>
      <c r="J17" s="209"/>
      <c r="K17" s="119" t="s">
        <v>278</v>
      </c>
      <c r="L17" s="1">
        <v>218</v>
      </c>
      <c r="M17" s="201"/>
      <c r="N17" s="96"/>
    </row>
    <row r="18" spans="1:14" ht="14.45" customHeight="1" x14ac:dyDescent="0.25">
      <c r="A18" s="196"/>
      <c r="B18" s="9" t="s">
        <v>154</v>
      </c>
      <c r="C18" s="119">
        <v>1022518502</v>
      </c>
      <c r="D18" s="203" t="s">
        <v>178</v>
      </c>
      <c r="E18" s="201"/>
      <c r="F18" s="96"/>
      <c r="G18" s="119">
        <v>10034544922</v>
      </c>
      <c r="H18" s="1" t="s">
        <v>236</v>
      </c>
      <c r="I18" s="201"/>
      <c r="J18" s="209"/>
      <c r="K18" s="119">
        <v>10038787032</v>
      </c>
      <c r="L18" s="203">
        <v>217</v>
      </c>
      <c r="M18" s="201"/>
      <c r="N18" s="96"/>
    </row>
    <row r="19" spans="1:14" ht="14.45" customHeight="1" x14ac:dyDescent="0.25">
      <c r="A19" s="196"/>
      <c r="B19" s="9" t="s">
        <v>159</v>
      </c>
      <c r="C19" s="119" t="s">
        <v>180</v>
      </c>
      <c r="D19" s="204"/>
      <c r="E19" s="201"/>
      <c r="F19" s="96"/>
      <c r="G19" s="119" t="s">
        <v>237</v>
      </c>
      <c r="H19" s="1">
        <v>364</v>
      </c>
      <c r="I19" s="201"/>
      <c r="J19" s="209"/>
      <c r="K19" s="119" t="s">
        <v>276</v>
      </c>
      <c r="L19" s="204"/>
      <c r="M19" s="201"/>
      <c r="N19" s="96"/>
    </row>
    <row r="20" spans="1:14" ht="14.45" customHeight="1" thickBot="1" x14ac:dyDescent="0.3">
      <c r="A20" s="197"/>
      <c r="B20" s="113" t="s">
        <v>156</v>
      </c>
      <c r="C20" s="120" t="s">
        <v>181</v>
      </c>
      <c r="D20" s="123" t="s">
        <v>163</v>
      </c>
      <c r="E20" s="202"/>
      <c r="F20" s="122"/>
      <c r="G20" s="120" t="s">
        <v>164</v>
      </c>
      <c r="H20" s="123" t="s">
        <v>234</v>
      </c>
      <c r="I20" s="202"/>
      <c r="J20" s="210"/>
      <c r="K20" s="120" t="s">
        <v>181</v>
      </c>
      <c r="L20" s="123">
        <v>186</v>
      </c>
      <c r="M20" s="202"/>
      <c r="N20" s="122"/>
    </row>
    <row r="21" spans="1:14" ht="15" customHeight="1" x14ac:dyDescent="0.25">
      <c r="A21" s="198" t="s">
        <v>86</v>
      </c>
      <c r="B21" s="198"/>
      <c r="C21" s="124"/>
      <c r="D21" s="124"/>
      <c r="E21" s="124">
        <f>AVERAGE(E3:E20)</f>
        <v>225</v>
      </c>
      <c r="F21" s="124"/>
      <c r="G21" s="124"/>
      <c r="H21" s="124"/>
      <c r="I21" s="124">
        <f>I3</f>
        <v>86</v>
      </c>
      <c r="J21" s="124"/>
      <c r="K21" s="124"/>
      <c r="L21" s="124"/>
      <c r="M21" s="124">
        <f>AVERAGE(M3:M20)</f>
        <v>260</v>
      </c>
      <c r="N21" s="124"/>
    </row>
  </sheetData>
  <mergeCells count="27">
    <mergeCell ref="K1:N1"/>
    <mergeCell ref="M3:M8"/>
    <mergeCell ref="L6:L7"/>
    <mergeCell ref="M9:M14"/>
    <mergeCell ref="M15:M20"/>
    <mergeCell ref="L12:L13"/>
    <mergeCell ref="L18:L19"/>
    <mergeCell ref="G1:J1"/>
    <mergeCell ref="I3:I8"/>
    <mergeCell ref="H6:H7"/>
    <mergeCell ref="I9:I14"/>
    <mergeCell ref="I15:I20"/>
    <mergeCell ref="H12:H13"/>
    <mergeCell ref="J9:J14"/>
    <mergeCell ref="J15:J20"/>
    <mergeCell ref="E3:E8"/>
    <mergeCell ref="E9:E14"/>
    <mergeCell ref="E15:E20"/>
    <mergeCell ref="D6:D7"/>
    <mergeCell ref="C1:F1"/>
    <mergeCell ref="D12:D13"/>
    <mergeCell ref="D18:D19"/>
    <mergeCell ref="A15:A20"/>
    <mergeCell ref="A21:B21"/>
    <mergeCell ref="A1:B1"/>
    <mergeCell ref="A3:A8"/>
    <mergeCell ref="A9:A14"/>
  </mergeCells>
  <phoneticPr fontId="14" type="noConversion"/>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F8C652-FBAB-461D-A869-F53D2E478812}">
  <dimension ref="A1:U12"/>
  <sheetViews>
    <sheetView topLeftCell="D1" zoomScale="80" zoomScaleNormal="80" workbookViewId="0">
      <selection activeCell="K5" sqref="K5"/>
    </sheetView>
  </sheetViews>
  <sheetFormatPr baseColWidth="10" defaultColWidth="9.140625" defaultRowHeight="15" customHeight="1" x14ac:dyDescent="0.25"/>
  <cols>
    <col min="1" max="1" width="49.5703125" customWidth="1"/>
    <col min="2" max="2" width="14.140625" customWidth="1"/>
    <col min="3" max="3" width="5.28515625" customWidth="1"/>
    <col min="4" max="4" width="26.140625" customWidth="1"/>
    <col min="5" max="5" width="11.7109375" customWidth="1"/>
    <col min="6" max="6" width="13.140625" customWidth="1"/>
    <col min="7" max="7" width="8.5703125" customWidth="1"/>
    <col min="8" max="8" width="10.28515625" customWidth="1"/>
    <col min="9" max="9" width="12.140625" customWidth="1"/>
    <col min="10" max="10" width="28.5703125" customWidth="1"/>
    <col min="11" max="11" width="11.140625" customWidth="1"/>
    <col min="12" max="12" width="10.7109375" customWidth="1"/>
    <col min="15" max="15" width="12.42578125" customWidth="1"/>
    <col min="16" max="16" width="20.85546875" customWidth="1"/>
    <col min="17" max="17" width="12.5703125" customWidth="1"/>
    <col min="18" max="18" width="10.85546875" bestFit="1" customWidth="1"/>
    <col min="21" max="21" width="17.7109375" customWidth="1"/>
  </cols>
  <sheetData>
    <row r="1" spans="1:21" ht="60" customHeight="1" x14ac:dyDescent="0.25">
      <c r="A1" s="199" t="s">
        <v>92</v>
      </c>
      <c r="B1" s="198"/>
      <c r="C1" s="298"/>
      <c r="D1" s="305" t="s">
        <v>115</v>
      </c>
      <c r="E1" s="306"/>
      <c r="F1" s="306"/>
      <c r="G1" s="306"/>
      <c r="H1" s="306"/>
      <c r="I1" s="307"/>
      <c r="J1" s="305" t="s">
        <v>230</v>
      </c>
      <c r="K1" s="306"/>
      <c r="L1" s="306"/>
      <c r="M1" s="306"/>
      <c r="N1" s="306"/>
      <c r="O1" s="307"/>
      <c r="P1" s="305" t="s">
        <v>264</v>
      </c>
      <c r="Q1" s="306"/>
      <c r="R1" s="306"/>
      <c r="S1" s="306"/>
      <c r="T1" s="306"/>
      <c r="U1" s="307"/>
    </row>
    <row r="2" spans="1:21" ht="30" customHeight="1" thickBot="1" x14ac:dyDescent="0.3">
      <c r="A2" s="8" t="s">
        <v>79</v>
      </c>
      <c r="B2" s="81" t="s">
        <v>89</v>
      </c>
      <c r="C2" s="135" t="s">
        <v>81</v>
      </c>
      <c r="D2" s="139" t="s">
        <v>192</v>
      </c>
      <c r="E2" s="5" t="s">
        <v>196</v>
      </c>
      <c r="F2" s="5" t="s">
        <v>194</v>
      </c>
      <c r="G2" s="5" t="s">
        <v>91</v>
      </c>
      <c r="H2" s="5" t="s">
        <v>90</v>
      </c>
      <c r="I2" s="84" t="s">
        <v>211</v>
      </c>
      <c r="J2" s="139" t="s">
        <v>192</v>
      </c>
      <c r="K2" s="5" t="s">
        <v>196</v>
      </c>
      <c r="L2" s="5" t="s">
        <v>194</v>
      </c>
      <c r="M2" s="5" t="s">
        <v>91</v>
      </c>
      <c r="N2" s="5" t="s">
        <v>90</v>
      </c>
      <c r="O2" s="84" t="s">
        <v>211</v>
      </c>
      <c r="P2" s="139" t="s">
        <v>192</v>
      </c>
      <c r="Q2" s="5" t="s">
        <v>196</v>
      </c>
      <c r="R2" s="5" t="s">
        <v>194</v>
      </c>
      <c r="S2" s="5" t="s">
        <v>91</v>
      </c>
      <c r="T2" s="5" t="s">
        <v>90</v>
      </c>
      <c r="U2" s="84" t="s">
        <v>211</v>
      </c>
    </row>
    <row r="3" spans="1:21" ht="111.75" customHeight="1" x14ac:dyDescent="0.25">
      <c r="A3" s="299" t="s">
        <v>193</v>
      </c>
      <c r="B3" s="128" t="s">
        <v>183</v>
      </c>
      <c r="C3" s="302">
        <v>100</v>
      </c>
      <c r="D3" s="140" t="s">
        <v>213</v>
      </c>
      <c r="E3" s="138" t="s">
        <v>214</v>
      </c>
      <c r="F3" s="138" t="s">
        <v>215</v>
      </c>
      <c r="G3" s="7">
        <v>1293</v>
      </c>
      <c r="H3" s="308">
        <v>200</v>
      </c>
      <c r="I3" s="311" t="s">
        <v>212</v>
      </c>
      <c r="J3" s="146" t="s">
        <v>285</v>
      </c>
      <c r="K3" s="53" t="s">
        <v>198</v>
      </c>
      <c r="L3" s="53" t="s">
        <v>251</v>
      </c>
      <c r="M3" s="147" t="s">
        <v>252</v>
      </c>
      <c r="N3" s="308">
        <v>150</v>
      </c>
      <c r="O3" s="309" t="s">
        <v>253</v>
      </c>
      <c r="P3" s="146" t="s">
        <v>280</v>
      </c>
      <c r="Q3" s="53" t="s">
        <v>279</v>
      </c>
      <c r="R3" s="55">
        <v>42240</v>
      </c>
      <c r="S3" s="147" t="s">
        <v>281</v>
      </c>
      <c r="T3" s="308">
        <v>200</v>
      </c>
      <c r="U3" s="309" t="s">
        <v>282</v>
      </c>
    </row>
    <row r="4" spans="1:21" ht="54" x14ac:dyDescent="0.25">
      <c r="A4" s="300"/>
      <c r="B4" s="129" t="s">
        <v>184</v>
      </c>
      <c r="C4" s="303"/>
      <c r="D4" s="140" t="s">
        <v>213</v>
      </c>
      <c r="E4" s="138" t="s">
        <v>216</v>
      </c>
      <c r="F4" s="138" t="s">
        <v>217</v>
      </c>
      <c r="G4" s="7">
        <v>1293</v>
      </c>
      <c r="H4" s="308"/>
      <c r="I4" s="312"/>
      <c r="J4" s="146" t="s">
        <v>290</v>
      </c>
      <c r="K4" s="53" t="s">
        <v>254</v>
      </c>
      <c r="L4" s="53" t="s">
        <v>256</v>
      </c>
      <c r="M4" s="147" t="s">
        <v>252</v>
      </c>
      <c r="N4" s="308"/>
      <c r="O4" s="310"/>
      <c r="P4" s="144"/>
      <c r="Q4" s="138"/>
      <c r="R4" s="138"/>
      <c r="S4" s="145"/>
      <c r="T4" s="308"/>
      <c r="U4" s="310"/>
    </row>
    <row r="5" spans="1:21" ht="81.75" thickBot="1" x14ac:dyDescent="0.3">
      <c r="A5" s="300"/>
      <c r="B5" s="130" t="s">
        <v>185</v>
      </c>
      <c r="C5" s="304"/>
      <c r="D5" s="140" t="s">
        <v>207</v>
      </c>
      <c r="E5" s="138" t="s">
        <v>205</v>
      </c>
      <c r="F5" s="138" t="s">
        <v>206</v>
      </c>
      <c r="G5" s="7">
        <v>1168</v>
      </c>
      <c r="H5" s="308"/>
      <c r="I5" s="312"/>
      <c r="J5" s="146" t="s">
        <v>286</v>
      </c>
      <c r="K5" s="138" t="s">
        <v>257</v>
      </c>
      <c r="L5" s="138" t="s">
        <v>255</v>
      </c>
      <c r="M5" s="147" t="s">
        <v>252</v>
      </c>
      <c r="N5" s="308"/>
      <c r="O5" s="310"/>
      <c r="P5" s="144"/>
      <c r="Q5" s="138"/>
      <c r="R5" s="138"/>
      <c r="S5" s="145"/>
      <c r="T5" s="308"/>
      <c r="U5" s="310"/>
    </row>
    <row r="6" spans="1:21" ht="81" x14ac:dyDescent="0.25">
      <c r="A6" s="300"/>
      <c r="B6" s="128" t="s">
        <v>186</v>
      </c>
      <c r="C6" s="302">
        <v>150</v>
      </c>
      <c r="D6" s="140" t="s">
        <v>200</v>
      </c>
      <c r="E6" s="138" t="s">
        <v>202</v>
      </c>
      <c r="F6" s="138" t="s">
        <v>201</v>
      </c>
      <c r="G6" s="7">
        <v>1167</v>
      </c>
      <c r="H6" s="308"/>
      <c r="I6" s="312"/>
      <c r="J6" s="146" t="s">
        <v>287</v>
      </c>
      <c r="K6" s="53" t="s">
        <v>214</v>
      </c>
      <c r="L6" s="53" t="s">
        <v>256</v>
      </c>
      <c r="M6" s="147" t="s">
        <v>252</v>
      </c>
      <c r="N6" s="308"/>
      <c r="O6" s="310"/>
      <c r="P6" s="144"/>
      <c r="Q6" s="138"/>
      <c r="R6" s="138"/>
      <c r="S6" s="145"/>
      <c r="T6" s="308"/>
      <c r="U6" s="310"/>
    </row>
    <row r="7" spans="1:21" ht="81" x14ac:dyDescent="0.25">
      <c r="A7" s="300"/>
      <c r="B7" s="129" t="s">
        <v>187</v>
      </c>
      <c r="C7" s="303"/>
      <c r="D7" s="140" t="s">
        <v>203</v>
      </c>
      <c r="E7" s="138" t="s">
        <v>199</v>
      </c>
      <c r="F7" s="138" t="s">
        <v>204</v>
      </c>
      <c r="G7" s="7">
        <v>1167</v>
      </c>
      <c r="H7" s="308"/>
      <c r="I7" s="312"/>
      <c r="J7" s="146" t="s">
        <v>289</v>
      </c>
      <c r="K7" s="53" t="s">
        <v>216</v>
      </c>
      <c r="L7" s="53" t="s">
        <v>258</v>
      </c>
      <c r="M7" s="147" t="s">
        <v>252</v>
      </c>
      <c r="N7" s="308"/>
      <c r="O7" s="310"/>
      <c r="P7" s="144"/>
      <c r="Q7" s="138"/>
      <c r="R7" s="138"/>
      <c r="S7" s="145"/>
      <c r="T7" s="308"/>
      <c r="U7" s="310"/>
    </row>
    <row r="8" spans="1:21" ht="81.75" thickBot="1" x14ac:dyDescent="0.3">
      <c r="A8" s="300"/>
      <c r="B8" s="130" t="s">
        <v>188</v>
      </c>
      <c r="C8" s="304"/>
      <c r="D8" s="140" t="s">
        <v>197</v>
      </c>
      <c r="E8" s="138" t="s">
        <v>198</v>
      </c>
      <c r="F8" s="138" t="s">
        <v>195</v>
      </c>
      <c r="G8" s="7">
        <v>1165</v>
      </c>
      <c r="H8" s="308"/>
      <c r="I8" s="312"/>
      <c r="J8" s="146" t="s">
        <v>288</v>
      </c>
      <c r="K8" s="138" t="s">
        <v>205</v>
      </c>
      <c r="L8" s="138" t="s">
        <v>259</v>
      </c>
      <c r="M8" s="147" t="s">
        <v>252</v>
      </c>
      <c r="N8" s="308"/>
      <c r="O8" s="310"/>
      <c r="P8" s="144"/>
      <c r="Q8" s="138"/>
      <c r="R8" s="138"/>
      <c r="S8" s="145"/>
      <c r="T8" s="308"/>
      <c r="U8" s="310"/>
    </row>
    <row r="9" spans="1:21" ht="98.25" customHeight="1" x14ac:dyDescent="0.25">
      <c r="A9" s="300"/>
      <c r="B9" s="128" t="s">
        <v>189</v>
      </c>
      <c r="C9" s="302">
        <v>200</v>
      </c>
      <c r="D9" s="140" t="s">
        <v>210</v>
      </c>
      <c r="E9" s="138" t="s">
        <v>208</v>
      </c>
      <c r="F9" s="138" t="s">
        <v>209</v>
      </c>
      <c r="G9" s="7">
        <v>1165</v>
      </c>
      <c r="H9" s="308"/>
      <c r="I9" s="312"/>
      <c r="J9" s="140"/>
      <c r="K9" s="138"/>
      <c r="L9" s="138"/>
      <c r="M9" s="7"/>
      <c r="N9" s="308"/>
      <c r="O9" s="310"/>
      <c r="P9" s="140"/>
      <c r="Q9" s="138"/>
      <c r="R9" s="138"/>
      <c r="S9" s="7"/>
      <c r="T9" s="308"/>
      <c r="U9" s="310"/>
    </row>
    <row r="10" spans="1:21" x14ac:dyDescent="0.25">
      <c r="A10" s="300"/>
      <c r="B10" s="129" t="s">
        <v>190</v>
      </c>
      <c r="C10" s="303"/>
      <c r="D10" s="119"/>
      <c r="E10" s="138"/>
      <c r="F10" s="1"/>
      <c r="G10" s="7"/>
      <c r="H10" s="308"/>
      <c r="I10" s="312"/>
      <c r="J10" s="119"/>
      <c r="K10" s="138"/>
      <c r="L10" s="138"/>
      <c r="M10" s="7"/>
      <c r="N10" s="308"/>
      <c r="O10" s="310"/>
      <c r="P10" s="119"/>
      <c r="Q10" s="138"/>
      <c r="R10" s="138"/>
      <c r="S10" s="7"/>
      <c r="T10" s="308"/>
      <c r="U10" s="310"/>
    </row>
    <row r="11" spans="1:21" ht="23.25" customHeight="1" thickBot="1" x14ac:dyDescent="0.3">
      <c r="A11" s="301"/>
      <c r="B11" s="130" t="s">
        <v>191</v>
      </c>
      <c r="C11" s="304"/>
      <c r="D11" s="119"/>
      <c r="E11" s="138"/>
      <c r="F11" s="1"/>
      <c r="G11" s="7"/>
      <c r="H11" s="308"/>
      <c r="I11" s="312"/>
      <c r="J11" s="119"/>
      <c r="K11" s="138"/>
      <c r="L11" s="138"/>
      <c r="M11" s="7"/>
      <c r="N11" s="308"/>
      <c r="O11" s="310"/>
      <c r="P11" s="119"/>
      <c r="Q11" s="138"/>
      <c r="R11" s="138"/>
      <c r="S11" s="7"/>
      <c r="T11" s="308"/>
      <c r="U11" s="310"/>
    </row>
    <row r="12" spans="1:21" ht="15" customHeight="1" thickBot="1" x14ac:dyDescent="0.3">
      <c r="A12" s="198" t="s">
        <v>86</v>
      </c>
      <c r="B12" s="198"/>
      <c r="C12" s="134"/>
      <c r="D12" s="136"/>
      <c r="E12" s="137"/>
      <c r="F12" s="137"/>
      <c r="G12" s="137"/>
      <c r="H12" s="137">
        <f>SUM(H3:H10)</f>
        <v>200</v>
      </c>
      <c r="I12" s="141"/>
      <c r="J12" s="136"/>
      <c r="K12" s="137"/>
      <c r="L12" s="137"/>
      <c r="M12" s="137"/>
      <c r="N12" s="137">
        <f>SUM(N3:N10)</f>
        <v>150</v>
      </c>
      <c r="O12" s="141"/>
      <c r="P12" s="136"/>
      <c r="Q12" s="137"/>
      <c r="R12" s="137"/>
      <c r="S12" s="137"/>
      <c r="T12" s="137">
        <f>SUM(T3:T10)</f>
        <v>200</v>
      </c>
      <c r="U12" s="141"/>
    </row>
  </sheetData>
  <mergeCells count="15">
    <mergeCell ref="P1:U1"/>
    <mergeCell ref="T3:T11"/>
    <mergeCell ref="U3:U11"/>
    <mergeCell ref="H3:H11"/>
    <mergeCell ref="I3:I11"/>
    <mergeCell ref="D1:I1"/>
    <mergeCell ref="J1:O1"/>
    <mergeCell ref="N3:N11"/>
    <mergeCell ref="O3:O11"/>
    <mergeCell ref="A12:B12"/>
    <mergeCell ref="A1:C1"/>
    <mergeCell ref="A3:A11"/>
    <mergeCell ref="C3:C5"/>
    <mergeCell ref="C6:C8"/>
    <mergeCell ref="C9:C11"/>
  </mergeCells>
  <phoneticPr fontId="14" type="noConversion"/>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025012-F2DD-46D9-BC22-484FA8314A83}">
  <sheetPr>
    <tabColor rgb="FF00B0F0"/>
  </sheetPr>
  <dimension ref="A1:P10"/>
  <sheetViews>
    <sheetView zoomScale="93" zoomScaleNormal="93" workbookViewId="0">
      <pane xSplit="3" ySplit="2" topLeftCell="D4" activePane="bottomRight" state="frozen"/>
      <selection pane="topRight" activeCell="D1" sqref="D1"/>
      <selection pane="bottomLeft" activeCell="A3" sqref="A3"/>
      <selection pane="bottomRight" activeCell="O4" sqref="O4"/>
    </sheetView>
  </sheetViews>
  <sheetFormatPr baseColWidth="10" defaultColWidth="9.140625" defaultRowHeight="15" customHeight="1" x14ac:dyDescent="0.25"/>
  <cols>
    <col min="1" max="1" width="6.140625" bestFit="1" customWidth="1"/>
    <col min="2" max="2" width="38.140625" bestFit="1" customWidth="1"/>
    <col min="3" max="3" width="18.85546875" customWidth="1"/>
    <col min="4" max="4" width="8.42578125" bestFit="1" customWidth="1"/>
    <col min="5" max="5" width="9" bestFit="1" customWidth="1"/>
    <col min="6" max="6" width="12.7109375" customWidth="1"/>
    <col min="7" max="7" width="24.85546875" customWidth="1"/>
    <col min="8" max="8" width="8.7109375" customWidth="1"/>
    <col min="9" max="9" width="9" customWidth="1"/>
    <col min="10" max="10" width="7.28515625" customWidth="1"/>
    <col min="11" max="11" width="17.42578125" customWidth="1"/>
    <col min="12" max="12" width="9" bestFit="1" customWidth="1"/>
    <col min="13" max="13" width="9.7109375" bestFit="1" customWidth="1"/>
    <col min="14" max="14" width="9.7109375" customWidth="1"/>
    <col min="15" max="15" width="19.85546875" customWidth="1"/>
  </cols>
  <sheetData>
    <row r="1" spans="1:16" ht="58.9" customHeight="1" x14ac:dyDescent="0.25">
      <c r="A1" s="316" t="s">
        <v>93</v>
      </c>
      <c r="B1" s="316" t="s">
        <v>94</v>
      </c>
      <c r="C1" s="317" t="s">
        <v>81</v>
      </c>
      <c r="D1" s="305" t="s">
        <v>115</v>
      </c>
      <c r="E1" s="306"/>
      <c r="F1" s="306"/>
      <c r="G1" s="307"/>
      <c r="H1" s="318" t="s">
        <v>230</v>
      </c>
      <c r="I1" s="319"/>
      <c r="J1" s="320"/>
      <c r="K1" s="320"/>
      <c r="L1" s="305" t="s">
        <v>264</v>
      </c>
      <c r="M1" s="313"/>
      <c r="N1" s="313"/>
      <c r="O1" s="314"/>
    </row>
    <row r="2" spans="1:16" ht="23.45" customHeight="1" x14ac:dyDescent="0.25">
      <c r="A2" s="316"/>
      <c r="B2" s="316"/>
      <c r="C2" s="317"/>
      <c r="D2" s="83" t="s">
        <v>95</v>
      </c>
      <c r="E2" s="8" t="s">
        <v>96</v>
      </c>
      <c r="F2" s="5" t="s">
        <v>71</v>
      </c>
      <c r="G2" s="84" t="s">
        <v>70</v>
      </c>
      <c r="H2" s="83" t="s">
        <v>95</v>
      </c>
      <c r="I2" s="8" t="s">
        <v>96</v>
      </c>
      <c r="J2" s="134" t="s">
        <v>71</v>
      </c>
      <c r="K2" s="126" t="s">
        <v>70</v>
      </c>
      <c r="L2" s="83" t="s">
        <v>95</v>
      </c>
      <c r="M2" s="8" t="s">
        <v>96</v>
      </c>
      <c r="N2" s="5" t="s">
        <v>71</v>
      </c>
      <c r="O2" s="84" t="s">
        <v>70</v>
      </c>
    </row>
    <row r="3" spans="1:16" ht="112.15" customHeight="1" x14ac:dyDescent="0.25">
      <c r="A3" s="33" t="s">
        <v>97</v>
      </c>
      <c r="B3" s="6" t="s">
        <v>98</v>
      </c>
      <c r="C3" s="78">
        <v>5</v>
      </c>
      <c r="D3" s="85" t="s">
        <v>222</v>
      </c>
      <c r="E3" s="31">
        <v>5</v>
      </c>
      <c r="F3" s="31" t="s">
        <v>223</v>
      </c>
      <c r="G3" s="86" t="s">
        <v>224</v>
      </c>
      <c r="H3" s="149" t="s">
        <v>261</v>
      </c>
      <c r="I3" s="31">
        <v>0</v>
      </c>
      <c r="J3" s="142" t="s">
        <v>262</v>
      </c>
      <c r="K3" s="149" t="s">
        <v>260</v>
      </c>
      <c r="L3" s="85" t="s">
        <v>220</v>
      </c>
      <c r="M3" s="151">
        <v>5</v>
      </c>
      <c r="N3" s="31" t="s">
        <v>284</v>
      </c>
      <c r="O3" s="90"/>
      <c r="P3" s="148"/>
    </row>
    <row r="4" spans="1:16" ht="96" customHeight="1" x14ac:dyDescent="0.25">
      <c r="A4" s="33" t="s">
        <v>99</v>
      </c>
      <c r="B4" s="6" t="s">
        <v>100</v>
      </c>
      <c r="C4" s="78">
        <v>30</v>
      </c>
      <c r="D4" s="85" t="s">
        <v>220</v>
      </c>
      <c r="E4" s="151">
        <v>30</v>
      </c>
      <c r="F4" s="131" t="s">
        <v>219</v>
      </c>
      <c r="G4" s="86" t="s">
        <v>221</v>
      </c>
      <c r="H4" s="85" t="s">
        <v>218</v>
      </c>
      <c r="I4" s="63">
        <v>30</v>
      </c>
      <c r="J4" s="142" t="s">
        <v>263</v>
      </c>
      <c r="K4" s="149" t="s">
        <v>221</v>
      </c>
      <c r="L4" s="85" t="s">
        <v>220</v>
      </c>
      <c r="M4" s="31">
        <v>30</v>
      </c>
      <c r="N4" s="31" t="s">
        <v>283</v>
      </c>
      <c r="O4" s="90"/>
    </row>
    <row r="5" spans="1:16" ht="60" customHeight="1" x14ac:dyDescent="0.25">
      <c r="A5" s="33" t="s">
        <v>101</v>
      </c>
      <c r="B5" s="6" t="s">
        <v>102</v>
      </c>
      <c r="C5" s="78">
        <v>100</v>
      </c>
      <c r="D5" s="85" t="s">
        <v>218</v>
      </c>
      <c r="E5" s="31">
        <v>100</v>
      </c>
      <c r="F5" s="31">
        <v>1308</v>
      </c>
      <c r="G5" s="86"/>
      <c r="H5" s="85" t="s">
        <v>218</v>
      </c>
      <c r="I5" s="31">
        <v>100</v>
      </c>
      <c r="J5" s="142">
        <v>460</v>
      </c>
      <c r="K5" s="142"/>
      <c r="L5" s="85" t="s">
        <v>218</v>
      </c>
      <c r="M5" s="31">
        <v>100</v>
      </c>
      <c r="N5" s="31">
        <v>225</v>
      </c>
      <c r="O5" s="90"/>
    </row>
    <row r="6" spans="1:16" ht="15" customHeight="1" thickBot="1" x14ac:dyDescent="0.3">
      <c r="A6" s="315" t="s">
        <v>103</v>
      </c>
      <c r="B6" s="315"/>
      <c r="C6" s="82">
        <f>SUM(C3:C5)</f>
        <v>135</v>
      </c>
      <c r="D6" s="87"/>
      <c r="E6" s="88">
        <f>SUM(E5:E5)</f>
        <v>100</v>
      </c>
      <c r="F6" s="88"/>
      <c r="G6" s="89"/>
      <c r="H6" s="91"/>
      <c r="I6" s="88">
        <f>SUM(I3:I5)</f>
        <v>130</v>
      </c>
      <c r="J6" s="143"/>
      <c r="K6" s="150"/>
      <c r="L6" s="87"/>
      <c r="M6" s="88">
        <f>SUM(M5:M5)</f>
        <v>100</v>
      </c>
      <c r="N6" s="88"/>
      <c r="O6" s="92"/>
    </row>
    <row r="7" spans="1:16" ht="15" customHeight="1" x14ac:dyDescent="0.25">
      <c r="G7" s="32"/>
      <c r="H7" s="32"/>
      <c r="I7" s="32"/>
      <c r="J7" s="32"/>
    </row>
    <row r="8" spans="1:16" ht="15" customHeight="1" x14ac:dyDescent="0.25">
      <c r="G8" s="32"/>
      <c r="H8" s="32"/>
      <c r="I8" s="32"/>
      <c r="J8" s="32"/>
    </row>
    <row r="9" spans="1:16" ht="15" customHeight="1" x14ac:dyDescent="0.25">
      <c r="G9" s="32"/>
      <c r="H9" s="32"/>
      <c r="I9" s="32"/>
      <c r="J9" s="32"/>
    </row>
    <row r="10" spans="1:16" ht="15" customHeight="1" x14ac:dyDescent="0.25">
      <c r="G10" s="32"/>
      <c r="H10" s="32"/>
      <c r="I10" s="32"/>
      <c r="J10" s="32"/>
    </row>
  </sheetData>
  <mergeCells count="7">
    <mergeCell ref="L1:O1"/>
    <mergeCell ref="A6:B6"/>
    <mergeCell ref="A1:A2"/>
    <mergeCell ref="B1:B2"/>
    <mergeCell ref="C1:C2"/>
    <mergeCell ref="H1:K1"/>
    <mergeCell ref="D1:G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1</vt:i4>
      </vt:variant>
    </vt:vector>
  </HeadingPairs>
  <TitlesOfParts>
    <vt:vector size="12" baseType="lpstr">
      <vt:lpstr>3.3. Jurídica</vt:lpstr>
      <vt:lpstr>4.4. Fin y Org</vt:lpstr>
      <vt:lpstr>4.3. Cap Tecnica</vt:lpstr>
      <vt:lpstr>4.3.4.Personal Mínimo Requeri</vt:lpstr>
      <vt:lpstr>4.3.1. Experiencia</vt:lpstr>
      <vt:lpstr>4.3.11.compora Innovadora</vt:lpstr>
      <vt:lpstr>4. Evaluación</vt:lpstr>
      <vt:lpstr>4.5.1. Económico</vt:lpstr>
      <vt:lpstr>4.5.2.1. Cap trans</vt:lpstr>
      <vt:lpstr>4.5.2.2 Cap territorio</vt:lpstr>
      <vt:lpstr>4.5.3, 4.5.4 y 4.5.5</vt:lpstr>
      <vt:lpstr>'4.3.4.Personal Mínimo Requeri'!Títulos_a_imprimir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Orlando Antonio Navarro Moncada</dc:creator>
  <cp:keywords/>
  <dc:description/>
  <cp:lastModifiedBy>Juliana Isabel Aguilar Duque</cp:lastModifiedBy>
  <cp:revision/>
  <dcterms:created xsi:type="dcterms:W3CDTF">2026-06-09T13:21:03Z</dcterms:created>
  <dcterms:modified xsi:type="dcterms:W3CDTF">2026-09-15T19:20:39Z</dcterms:modified>
  <cp:category/>
  <cp:contentStatus/>
</cp:coreProperties>
</file>